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AS6" i="5" l="1"/>
  <c r="AG6" i="5"/>
  <c r="AS9" i="5" l="1"/>
  <c r="AQ9" i="5"/>
  <c r="AP9" i="5"/>
  <c r="AO9" i="5"/>
  <c r="AN9" i="5"/>
  <c r="AM9" i="5"/>
  <c r="AG9" i="5"/>
  <c r="AE9" i="5"/>
  <c r="I14" i="5" s="1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K13" i="5" s="1"/>
  <c r="I9" i="5"/>
  <c r="H9" i="5"/>
  <c r="H13" i="5" s="1"/>
  <c r="G9" i="5"/>
  <c r="G13" i="5" s="1"/>
  <c r="G15" i="5" s="1"/>
  <c r="F9" i="5"/>
  <c r="F13" i="5" s="1"/>
  <c r="E9" i="5"/>
  <c r="E13" i="5" s="1"/>
  <c r="E15" i="5" s="1"/>
  <c r="F15" i="5" l="1"/>
  <c r="N15" i="5" s="1"/>
  <c r="N13" i="5"/>
  <c r="L13" i="5"/>
  <c r="H15" i="5"/>
  <c r="M13" i="5"/>
  <c r="I13" i="5"/>
  <c r="J9" i="5"/>
  <c r="AR9" i="5"/>
  <c r="K14" i="5"/>
  <c r="K15" i="5" s="1"/>
  <c r="O14" i="5"/>
  <c r="L15" i="5"/>
  <c r="M15" i="5"/>
  <c r="N14" i="5"/>
  <c r="L14" i="5"/>
  <c r="M14" i="5"/>
  <c r="AF9" i="5"/>
  <c r="I15" i="5" l="1"/>
  <c r="O13" i="5"/>
  <c r="J13" i="5"/>
  <c r="J14" i="5"/>
  <c r="J15" i="5" l="1"/>
  <c r="O15" i="5"/>
</calcChain>
</file>

<file path=xl/sharedStrings.xml><?xml version="1.0" encoding="utf-8"?>
<sst xmlns="http://schemas.openxmlformats.org/spreadsheetml/2006/main" count="84" uniqueCount="36">
  <si>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</si>
  <si>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</si>
  <si>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</si>
  <si>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</si>
  <si>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</si>
  <si>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</si>
  <si>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</si>
  <si>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</si>
  <si>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</si>
  <si>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</si>
  <si>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</si>
  <si>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</si>
  <si>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</si>
  <si>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</si>
  <si>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</si>
  <si>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</si>
  <si>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</si>
  <si>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</si>
  <si>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</si>
  <si>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</si>
  <si>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</si>
  <si>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</si>
  <si>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</si>
  <si>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</si>
  <si>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Juha Turska</t>
  </si>
  <si>
    <t>10.</t>
  </si>
  <si>
    <t>SiKi</t>
  </si>
  <si>
    <t>5.</t>
  </si>
  <si>
    <t>4.</t>
  </si>
  <si>
    <t>7.</t>
  </si>
  <si>
    <t>1.</t>
  </si>
  <si>
    <t>5.3.2000   Simo</t>
  </si>
  <si>
    <t>SiKi = Simon Kiri  (1926),  kasvattajaseura</t>
  </si>
  <si>
    <t>11.</t>
  </si>
  <si>
    <t>SiKi  2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</si>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</sst>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2" borderId="0" xfId="0" applyFont="1" applyFill="1" applyAlignment="1">
      <alignment horizontal="right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25</v>
      </c>
      <c r="Z4" s="1" t="s">
        <v>26</v>
      </c>
      <c r="AA4" s="12">
        <v>18</v>
      </c>
      <c r="AB4" s="12">
        <v>0</v>
      </c>
      <c r="AC4" s="12">
        <v>5</v>
      </c>
      <c r="AD4" s="12">
        <v>18</v>
      </c>
      <c r="AE4" s="12">
        <v>74</v>
      </c>
      <c r="AF4" s="67">
        <v>0.60160000000000002</v>
      </c>
      <c r="AG4" s="68">
        <v>123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27</v>
      </c>
      <c r="Z5" s="1" t="s">
        <v>26</v>
      </c>
      <c r="AA5" s="12">
        <v>16</v>
      </c>
      <c r="AB5" s="12">
        <v>0</v>
      </c>
      <c r="AC5" s="12">
        <v>2</v>
      </c>
      <c r="AD5" s="12">
        <v>32</v>
      </c>
      <c r="AE5" s="12">
        <v>82</v>
      </c>
      <c r="AF5" s="67">
        <v>0.59419999999999995</v>
      </c>
      <c r="AG5" s="68">
        <v>138</v>
      </c>
      <c r="AH5" s="7"/>
      <c r="AI5" s="7" t="s">
        <v>28</v>
      </c>
      <c r="AJ5" s="7"/>
      <c r="AK5" s="7" t="s">
        <v>29</v>
      </c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30</v>
      </c>
      <c r="Z6" s="1" t="s">
        <v>26</v>
      </c>
      <c r="AA6" s="12">
        <v>16</v>
      </c>
      <c r="AB6" s="12">
        <v>1</v>
      </c>
      <c r="AC6" s="12">
        <v>6</v>
      </c>
      <c r="AD6" s="12">
        <v>57</v>
      </c>
      <c r="AE6" s="12">
        <v>102</v>
      </c>
      <c r="AF6" s="67">
        <v>0.72340000000000004</v>
      </c>
      <c r="AG6" s="68">
        <f>PRODUCT(AE6/AF6)</f>
        <v>141.00082941664363</v>
      </c>
      <c r="AH6" s="12" t="s">
        <v>30</v>
      </c>
      <c r="AI6" s="7"/>
      <c r="AJ6" s="7" t="s">
        <v>27</v>
      </c>
      <c r="AK6" s="7" t="s">
        <v>28</v>
      </c>
      <c r="AL6" s="10"/>
      <c r="AM6" s="12">
        <v>7</v>
      </c>
      <c r="AN6" s="12">
        <v>2</v>
      </c>
      <c r="AO6" s="12">
        <v>0</v>
      </c>
      <c r="AP6" s="12">
        <v>27</v>
      </c>
      <c r="AQ6" s="12">
        <v>46</v>
      </c>
      <c r="AR6" s="59">
        <v>0.754</v>
      </c>
      <c r="AS6" s="70">
        <f>PRODUCT(AQ6/AR6)</f>
        <v>61.007957559681699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2019</v>
      </c>
      <c r="C7" s="14" t="s">
        <v>33</v>
      </c>
      <c r="D7" s="1" t="s">
        <v>26</v>
      </c>
      <c r="E7" s="12">
        <v>23</v>
      </c>
      <c r="F7" s="12">
        <v>1</v>
      </c>
      <c r="G7" s="12">
        <v>1</v>
      </c>
      <c r="H7" s="13">
        <v>25</v>
      </c>
      <c r="I7" s="12">
        <v>101</v>
      </c>
      <c r="J7" s="32">
        <v>0.58379999999999999</v>
      </c>
      <c r="K7" s="19">
        <v>173</v>
      </c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7"/>
      <c r="AG7" s="68"/>
      <c r="AH7" s="12"/>
      <c r="AI7" s="7"/>
      <c r="AJ7" s="7"/>
      <c r="AK7" s="7"/>
      <c r="AL7" s="10"/>
      <c r="AM7" s="12"/>
      <c r="AN7" s="12"/>
      <c r="AO7" s="12"/>
      <c r="AP7" s="12"/>
      <c r="AQ7" s="12"/>
      <c r="AR7" s="59"/>
      <c r="AS7" s="70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2020</v>
      </c>
      <c r="C8" s="12" t="s">
        <v>35</v>
      </c>
      <c r="D8" s="1" t="s">
        <v>26</v>
      </c>
      <c r="E8" s="12">
        <v>4</v>
      </c>
      <c r="F8" s="12">
        <v>0</v>
      </c>
      <c r="G8" s="12">
        <v>0</v>
      </c>
      <c r="H8" s="12">
        <v>3</v>
      </c>
      <c r="I8" s="12">
        <v>17</v>
      </c>
      <c r="J8" s="32">
        <v>0.62960000000000005</v>
      </c>
      <c r="K8" s="19">
        <v>27</v>
      </c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2020</v>
      </c>
      <c r="Y8" s="12" t="s">
        <v>29</v>
      </c>
      <c r="Z8" s="1" t="s">
        <v>34</v>
      </c>
      <c r="AA8" s="12">
        <v>2</v>
      </c>
      <c r="AB8" s="12">
        <v>1</v>
      </c>
      <c r="AC8" s="12">
        <v>2</v>
      </c>
      <c r="AD8" s="12">
        <v>4</v>
      </c>
      <c r="AE8" s="12">
        <v>14</v>
      </c>
      <c r="AF8" s="32">
        <v>0.93330000000000002</v>
      </c>
      <c r="AG8" s="19">
        <v>15</v>
      </c>
      <c r="AH8" s="40"/>
      <c r="AI8" s="7"/>
      <c r="AJ8" s="7"/>
      <c r="AK8" s="7"/>
      <c r="AL8" s="71"/>
      <c r="AM8" s="12"/>
      <c r="AN8" s="12"/>
      <c r="AO8" s="13"/>
      <c r="AP8" s="12"/>
      <c r="AQ8" s="12"/>
      <c r="AR8" s="65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27</v>
      </c>
      <c r="F9" s="36">
        <f>SUM(F4:F8)</f>
        <v>1</v>
      </c>
      <c r="G9" s="36">
        <f>SUM(G4:G8)</f>
        <v>1</v>
      </c>
      <c r="H9" s="36">
        <f>SUM(H4:H8)</f>
        <v>28</v>
      </c>
      <c r="I9" s="36">
        <f>SUM(I4:I8)</f>
        <v>118</v>
      </c>
      <c r="J9" s="37">
        <f>PRODUCT(I9/K9)</f>
        <v>0.59</v>
      </c>
      <c r="K9" s="21">
        <f>SUM(K4:K8)</f>
        <v>200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52</v>
      </c>
      <c r="AB9" s="36">
        <f>SUM(AB4:AB8)</f>
        <v>2</v>
      </c>
      <c r="AC9" s="36">
        <f>SUM(AC4:AC8)</f>
        <v>15</v>
      </c>
      <c r="AD9" s="36">
        <f>SUM(AD4:AD8)</f>
        <v>111</v>
      </c>
      <c r="AE9" s="36">
        <f>SUM(AE4:AE8)</f>
        <v>272</v>
      </c>
      <c r="AF9" s="37">
        <f>PRODUCT(AE9/AG9)</f>
        <v>0.65227688007361972</v>
      </c>
      <c r="AG9" s="21">
        <f>SUM(AG4:AG8)</f>
        <v>417.00082941664363</v>
      </c>
      <c r="AH9" s="18"/>
      <c r="AI9" s="29"/>
      <c r="AJ9" s="41"/>
      <c r="AK9" s="42"/>
      <c r="AL9" s="10"/>
      <c r="AM9" s="36">
        <f>SUM(AM4:AM8)</f>
        <v>7</v>
      </c>
      <c r="AN9" s="36">
        <f>SUM(AN4:AN8)</f>
        <v>2</v>
      </c>
      <c r="AO9" s="36">
        <f>SUM(AO4:AO8)</f>
        <v>0</v>
      </c>
      <c r="AP9" s="36">
        <f>SUM(AP4:AP8)</f>
        <v>27</v>
      </c>
      <c r="AQ9" s="36">
        <f>SUM(AQ4:AQ8)</f>
        <v>46</v>
      </c>
      <c r="AR9" s="37">
        <f>PRODUCT(AQ9/AS9)</f>
        <v>0.754</v>
      </c>
      <c r="AS9" s="39">
        <f>SUM(AS4:AS8)</f>
        <v>61.007957559681699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32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27</v>
      </c>
      <c r="F13" s="47">
        <f>PRODUCT(F9+R9)</f>
        <v>1</v>
      </c>
      <c r="G13" s="47">
        <f>PRODUCT(G9+S9)</f>
        <v>1</v>
      </c>
      <c r="H13" s="47">
        <f>PRODUCT(H9+T9)</f>
        <v>28</v>
      </c>
      <c r="I13" s="47">
        <f>PRODUCT(I9+U9)</f>
        <v>118</v>
      </c>
      <c r="J13" s="60">
        <f>PRODUCT(I13/K13)</f>
        <v>0.59</v>
      </c>
      <c r="K13" s="16">
        <f>PRODUCT(K9+V9)</f>
        <v>200</v>
      </c>
      <c r="L13" s="53">
        <f>PRODUCT((F13+G13)/E13)</f>
        <v>7.407407407407407E-2</v>
      </c>
      <c r="M13" s="53">
        <f>PRODUCT(H13/E13)</f>
        <v>1.037037037037037</v>
      </c>
      <c r="N13" s="53">
        <f>PRODUCT((F13+G13+H13)/E13)</f>
        <v>1.1111111111111112</v>
      </c>
      <c r="O13" s="53">
        <f>PRODUCT(I13/E13)</f>
        <v>4.3703703703703702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59</v>
      </c>
      <c r="F14" s="47">
        <f>PRODUCT(AB9+AN9)</f>
        <v>4</v>
      </c>
      <c r="G14" s="47">
        <f>PRODUCT(AC9+AO9)</f>
        <v>15</v>
      </c>
      <c r="H14" s="47">
        <f>PRODUCT(AD9+AP9)</f>
        <v>138</v>
      </c>
      <c r="I14" s="47">
        <f>PRODUCT(AE9+AQ9)</f>
        <v>318</v>
      </c>
      <c r="J14" s="60">
        <f>PRODUCT(I14/K14)</f>
        <v>0.66525973719338727</v>
      </c>
      <c r="K14" s="10">
        <f>PRODUCT(AG9+AS9)</f>
        <v>478.00878697632533</v>
      </c>
      <c r="L14" s="53">
        <f>PRODUCT((F14+G14)/E14)</f>
        <v>0.32203389830508472</v>
      </c>
      <c r="M14" s="53">
        <f>PRODUCT(H14/E14)</f>
        <v>2.3389830508474576</v>
      </c>
      <c r="N14" s="53">
        <f>PRODUCT((F14+G14+H14)/E14)</f>
        <v>2.6610169491525424</v>
      </c>
      <c r="O14" s="53">
        <f>PRODUCT(I14/E14)</f>
        <v>5.3898305084745761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86</v>
      </c>
      <c r="F15" s="47">
        <f t="shared" ref="F15:I15" si="0">SUM(F12:F14)</f>
        <v>5</v>
      </c>
      <c r="G15" s="47">
        <f t="shared" si="0"/>
        <v>16</v>
      </c>
      <c r="H15" s="47">
        <f t="shared" si="0"/>
        <v>166</v>
      </c>
      <c r="I15" s="47">
        <f t="shared" si="0"/>
        <v>436</v>
      </c>
      <c r="J15" s="60">
        <f>PRODUCT(I15/K15)</f>
        <v>0.64305951246502679</v>
      </c>
      <c r="K15" s="16">
        <f>SUM(K12:K14)</f>
        <v>678.00878697632538</v>
      </c>
      <c r="L15" s="53">
        <f>PRODUCT((F15+G15)/E15)</f>
        <v>0.2441860465116279</v>
      </c>
      <c r="M15" s="53">
        <f>PRODUCT(H15/E15)</f>
        <v>1.930232558139535</v>
      </c>
      <c r="N15" s="53">
        <f>PRODUCT((F15+G15+H15)/E15)</f>
        <v>2.1744186046511627</v>
      </c>
      <c r="O15" s="53">
        <f>PRODUCT(I15/E15)</f>
        <v>5.0697674418604652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B7:N8">
    <sortCondition ref="B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2020-09-08T19:23:28Z</dcterms:modified>
</cp:coreProperties>
</file>