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2" i="2" l="1"/>
  <c r="K14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H14" i="2" s="1"/>
  <c r="G8" i="2"/>
  <c r="G12" i="2" s="1"/>
  <c r="G14" i="2" s="1"/>
  <c r="F8" i="2"/>
  <c r="F12" i="2" s="1"/>
  <c r="F14" i="2" s="1"/>
  <c r="E8" i="2"/>
  <c r="E12" i="2" s="1"/>
  <c r="E14" i="2" s="1"/>
  <c r="O14" i="2" l="1"/>
  <c r="J14" i="2"/>
  <c r="J13" i="2"/>
  <c r="O13" i="2"/>
  <c r="N14" i="2"/>
  <c r="L14" i="2"/>
  <c r="M14" i="2"/>
  <c r="N13" i="2"/>
  <c r="L13" i="2"/>
  <c r="M13" i="2"/>
  <c r="AF8" i="2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<sst xmlns="http://schemas.openxmlformats.org/spreadsheetml/2006/main" count="78" uniqueCount="35">
  <si>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</si>
  <si>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</si>
  <si>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</si>
  <si>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</si>
  <si>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</si>
  <si>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</si>
  <si>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</si>
  <si>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</si>
  <si>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</si>
  <si>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</si>
  <si>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</si>
  <si>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</si>
  <si>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</si>
  <si>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LaJy = Laitilan Jyske  (1911)</t>
  </si>
  <si>
    <t>YKKÖSPESIS</t>
  </si>
  <si>
    <t>12.</t>
  </si>
  <si>
    <t>Manse PP</t>
  </si>
  <si>
    <t>Tomi Urama</t>
  </si>
  <si>
    <t>LaJy</t>
  </si>
  <si>
    <t>28.10.1990</t>
  </si>
  <si>
    <t>Manse PP = Manse PP, Tampere  (2005)</t>
  </si>
  <si>
    <t>1.</t>
  </si>
  <si>
    <t>8.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</si>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</sst>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6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9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2" xfId="0" applyFont="1" applyFill="1" applyBorder="1"/>
    <xf numFmtId="0" fontId="1" fillId="4" borderId="13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10" xfId="0" applyFont="1" applyFill="1" applyBorder="1"/>
    <xf numFmtId="0" fontId="1" fillId="2" borderId="15" xfId="0" applyFont="1" applyFill="1" applyBorder="1"/>
    <xf numFmtId="0" fontId="1" fillId="2" borderId="11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5703125" customWidth="1"/>
    <col min="4" max="4" width="10.28515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0.5703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7.4257812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19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40"/>
      <c r="L2" s="17" t="s">
        <v>24</v>
      </c>
      <c r="M2" s="9"/>
      <c r="N2" s="9"/>
      <c r="O2" s="16"/>
      <c r="P2" s="14"/>
      <c r="Q2" s="17" t="s">
        <v>25</v>
      </c>
      <c r="R2" s="9"/>
      <c r="S2" s="9"/>
      <c r="T2" s="9"/>
      <c r="U2" s="15"/>
      <c r="V2" s="16"/>
      <c r="W2" s="14"/>
      <c r="X2" s="37" t="s">
        <v>26</v>
      </c>
      <c r="Y2" s="41"/>
      <c r="Z2" s="42"/>
      <c r="AA2" s="8" t="s">
        <v>7</v>
      </c>
      <c r="AB2" s="9"/>
      <c r="AC2" s="9"/>
      <c r="AD2" s="9"/>
      <c r="AE2" s="15"/>
      <c r="AF2" s="10"/>
      <c r="AG2" s="40"/>
      <c r="AH2" s="17" t="s">
        <v>27</v>
      </c>
      <c r="AI2" s="9"/>
      <c r="AJ2" s="9"/>
      <c r="AK2" s="16"/>
      <c r="AL2" s="14"/>
      <c r="AM2" s="17" t="s">
        <v>25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28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28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2008</v>
      </c>
      <c r="C4" s="23" t="s">
        <v>15</v>
      </c>
      <c r="D4" s="1" t="s">
        <v>16</v>
      </c>
      <c r="E4" s="22">
        <v>1</v>
      </c>
      <c r="F4" s="22">
        <v>0</v>
      </c>
      <c r="G4" s="22">
        <v>0</v>
      </c>
      <c r="H4" s="35">
        <v>0</v>
      </c>
      <c r="I4" s="22">
        <v>0</v>
      </c>
      <c r="J4" s="44">
        <v>0</v>
      </c>
      <c r="K4" s="21">
        <v>2</v>
      </c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>
        <v>2008</v>
      </c>
      <c r="Y4" s="22" t="s">
        <v>23</v>
      </c>
      <c r="Z4" s="1" t="s">
        <v>18</v>
      </c>
      <c r="AA4" s="22">
        <v>14</v>
      </c>
      <c r="AB4" s="22">
        <v>0</v>
      </c>
      <c r="AC4" s="22">
        <v>2</v>
      </c>
      <c r="AD4" s="22">
        <v>12</v>
      </c>
      <c r="AE4" s="22">
        <v>30</v>
      </c>
      <c r="AF4" s="29">
        <v>0.48380000000000001</v>
      </c>
      <c r="AG4" s="68">
        <v>62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69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1"/>
      <c r="E5" s="22"/>
      <c r="F5" s="22"/>
      <c r="G5" s="22"/>
      <c r="H5" s="35"/>
      <c r="I5" s="22"/>
      <c r="J5" s="44"/>
      <c r="K5" s="21"/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>
        <v>2009</v>
      </c>
      <c r="Y5" s="22" t="s">
        <v>22</v>
      </c>
      <c r="Z5" s="1" t="s">
        <v>16</v>
      </c>
      <c r="AA5" s="22">
        <v>9</v>
      </c>
      <c r="AB5" s="22">
        <v>0</v>
      </c>
      <c r="AC5" s="22">
        <v>0</v>
      </c>
      <c r="AD5" s="22">
        <v>5</v>
      </c>
      <c r="AE5" s="22">
        <v>23</v>
      </c>
      <c r="AF5" s="29">
        <v>0.41070000000000001</v>
      </c>
      <c r="AG5" s="68">
        <v>56</v>
      </c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69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1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2010</v>
      </c>
      <c r="Y6" s="22" t="s">
        <v>34</v>
      </c>
      <c r="Z6" s="1" t="s">
        <v>16</v>
      </c>
      <c r="AA6" s="22">
        <v>2</v>
      </c>
      <c r="AB6" s="22">
        <v>0</v>
      </c>
      <c r="AC6" s="22">
        <v>1</v>
      </c>
      <c r="AD6" s="22">
        <v>3</v>
      </c>
      <c r="AE6" s="22">
        <v>7</v>
      </c>
      <c r="AF6" s="29">
        <v>0.77769999999999995</v>
      </c>
      <c r="AG6" s="68">
        <v>9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69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1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2011</v>
      </c>
      <c r="Y7" s="22" t="s">
        <v>21</v>
      </c>
      <c r="Z7" s="1" t="s">
        <v>16</v>
      </c>
      <c r="AA7" s="22">
        <v>8</v>
      </c>
      <c r="AB7" s="22">
        <v>0</v>
      </c>
      <c r="AC7" s="22">
        <v>1</v>
      </c>
      <c r="AD7" s="22">
        <v>5</v>
      </c>
      <c r="AE7" s="22">
        <v>14</v>
      </c>
      <c r="AF7" s="29">
        <v>0.53839999999999999</v>
      </c>
      <c r="AG7" s="68">
        <v>26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69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36" t="s">
        <v>29</v>
      </c>
      <c r="C8" s="48"/>
      <c r="D8" s="49"/>
      <c r="E8" s="50">
        <f>SUM(E4:E7)</f>
        <v>1</v>
      </c>
      <c r="F8" s="50">
        <f>SUM(F4:F7)</f>
        <v>0</v>
      </c>
      <c r="G8" s="50">
        <f>SUM(G4:G7)</f>
        <v>0</v>
      </c>
      <c r="H8" s="50">
        <f>SUM(H4:H7)</f>
        <v>0</v>
      </c>
      <c r="I8" s="50">
        <f>SUM(I4:I7)</f>
        <v>0</v>
      </c>
      <c r="J8" s="51">
        <v>0</v>
      </c>
      <c r="K8" s="40">
        <f>SUM(K4:K7)</f>
        <v>2</v>
      </c>
      <c r="L8" s="17"/>
      <c r="M8" s="15"/>
      <c r="N8" s="52"/>
      <c r="O8" s="53"/>
      <c r="P8" s="18"/>
      <c r="Q8" s="50">
        <f>SUM(Q4:Q7)</f>
        <v>0</v>
      </c>
      <c r="R8" s="50">
        <f>SUM(R4:R7)</f>
        <v>0</v>
      </c>
      <c r="S8" s="50">
        <f>SUM(S4:S7)</f>
        <v>0</v>
      </c>
      <c r="T8" s="50">
        <f>SUM(T4:T7)</f>
        <v>0</v>
      </c>
      <c r="U8" s="50">
        <f>SUM(U4:U7)</f>
        <v>0</v>
      </c>
      <c r="V8" s="24">
        <v>0</v>
      </c>
      <c r="W8" s="40">
        <f>SUM(W4:W7)</f>
        <v>0</v>
      </c>
      <c r="X8" s="11" t="s">
        <v>29</v>
      </c>
      <c r="Y8" s="12"/>
      <c r="Z8" s="10"/>
      <c r="AA8" s="50">
        <f>SUM(AA4:AA7)</f>
        <v>33</v>
      </c>
      <c r="AB8" s="50">
        <f>SUM(AB4:AB7)</f>
        <v>0</v>
      </c>
      <c r="AC8" s="50">
        <f>SUM(AC4:AC7)</f>
        <v>4</v>
      </c>
      <c r="AD8" s="50">
        <f>SUM(AD4:AD7)</f>
        <v>25</v>
      </c>
      <c r="AE8" s="50">
        <f>SUM(AE4:AE7)</f>
        <v>74</v>
      </c>
      <c r="AF8" s="51">
        <f>PRODUCT(AE8/AG8)</f>
        <v>0.48366013071895425</v>
      </c>
      <c r="AG8" s="40">
        <f>SUM(AG4:AG7)</f>
        <v>153</v>
      </c>
      <c r="AH8" s="17"/>
      <c r="AI8" s="15"/>
      <c r="AJ8" s="52"/>
      <c r="AK8" s="53"/>
      <c r="AL8" s="18"/>
      <c r="AM8" s="50">
        <f>SUM(AM4:AM7)</f>
        <v>0</v>
      </c>
      <c r="AN8" s="50">
        <f>SUM(AN4:AN7)</f>
        <v>0</v>
      </c>
      <c r="AO8" s="50">
        <f>SUM(AO4:AO7)</f>
        <v>0</v>
      </c>
      <c r="AP8" s="50">
        <f>SUM(AP4:AP7)</f>
        <v>0</v>
      </c>
      <c r="AQ8" s="50">
        <f>SUM(AQ4:AQ7)</f>
        <v>0</v>
      </c>
      <c r="AR8" s="51">
        <v>0</v>
      </c>
      <c r="AS8" s="43">
        <f>SUM(AS4:AS7)</f>
        <v>0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54"/>
      <c r="K9" s="21"/>
      <c r="L9" s="18"/>
      <c r="M9" s="18"/>
      <c r="N9" s="18"/>
      <c r="O9" s="18"/>
      <c r="P9" s="25"/>
      <c r="Q9" s="25"/>
      <c r="R9" s="26"/>
      <c r="S9" s="25"/>
      <c r="T9" s="25"/>
      <c r="U9" s="18"/>
      <c r="V9" s="18"/>
      <c r="W9" s="21"/>
      <c r="X9" s="25"/>
      <c r="Y9" s="25"/>
      <c r="Z9" s="25"/>
      <c r="AA9" s="25"/>
      <c r="AB9" s="25"/>
      <c r="AC9" s="25"/>
      <c r="AD9" s="25"/>
      <c r="AE9" s="25"/>
      <c r="AF9" s="54"/>
      <c r="AG9" s="21"/>
      <c r="AH9" s="18"/>
      <c r="AI9" s="18"/>
      <c r="AJ9" s="18"/>
      <c r="AK9" s="18"/>
      <c r="AL9" s="25"/>
      <c r="AM9" s="25"/>
      <c r="AN9" s="26"/>
      <c r="AO9" s="25"/>
      <c r="AP9" s="25"/>
      <c r="AQ9" s="18"/>
      <c r="AR9" s="18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55" t="s">
        <v>30</v>
      </c>
      <c r="C10" s="56"/>
      <c r="D10" s="57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31</v>
      </c>
      <c r="O10" s="13" t="s">
        <v>32</v>
      </c>
      <c r="Q10" s="26"/>
      <c r="R10" s="26" t="s">
        <v>12</v>
      </c>
      <c r="S10" s="26"/>
      <c r="T10" s="25" t="s">
        <v>13</v>
      </c>
      <c r="U10" s="18"/>
      <c r="V10" s="21"/>
      <c r="W10" s="21"/>
      <c r="X10" s="58"/>
      <c r="Y10" s="58"/>
      <c r="Z10" s="58"/>
      <c r="AA10" s="58"/>
      <c r="AB10" s="58"/>
      <c r="AC10" s="26"/>
      <c r="AD10" s="26"/>
      <c r="AE10" s="26"/>
      <c r="AF10" s="25"/>
      <c r="AG10" s="25"/>
      <c r="AH10" s="25"/>
      <c r="AI10" s="25"/>
      <c r="AJ10" s="25"/>
      <c r="AK10" s="25"/>
      <c r="AM10" s="21"/>
      <c r="AN10" s="58"/>
      <c r="AO10" s="58"/>
      <c r="AP10" s="58"/>
      <c r="AQ10" s="58"/>
      <c r="AR10" s="58"/>
      <c r="AS10" s="58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7" t="s">
        <v>33</v>
      </c>
      <c r="C11" s="7"/>
      <c r="D11" s="28"/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60">
        <v>0</v>
      </c>
      <c r="K11" s="25">
        <v>0</v>
      </c>
      <c r="L11" s="61">
        <v>0</v>
      </c>
      <c r="M11" s="61">
        <v>0</v>
      </c>
      <c r="N11" s="61">
        <v>0</v>
      </c>
      <c r="O11" s="61">
        <v>0</v>
      </c>
      <c r="Q11" s="26"/>
      <c r="R11" s="26"/>
      <c r="S11" s="26"/>
      <c r="T11" s="25" t="s">
        <v>20</v>
      </c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5"/>
      <c r="AL11" s="25"/>
      <c r="AM11" s="25"/>
      <c r="AN11" s="26"/>
      <c r="AO11" s="26"/>
      <c r="AP11" s="26"/>
      <c r="AQ11" s="26"/>
      <c r="AR11" s="26"/>
      <c r="AS11" s="2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62" t="s">
        <v>14</v>
      </c>
      <c r="C12" s="63"/>
      <c r="D12" s="64"/>
      <c r="E12" s="59">
        <f>PRODUCT(E8+Q8)</f>
        <v>1</v>
      </c>
      <c r="F12" s="59">
        <f>PRODUCT(F8+R8)</f>
        <v>0</v>
      </c>
      <c r="G12" s="59">
        <f>PRODUCT(G8+S8)</f>
        <v>0</v>
      </c>
      <c r="H12" s="59">
        <f>PRODUCT(H8+T8)</f>
        <v>0</v>
      </c>
      <c r="I12" s="59">
        <f>PRODUCT(I8+U8)</f>
        <v>0</v>
      </c>
      <c r="J12" s="60">
        <f>PRODUCT(I12/K12)</f>
        <v>0</v>
      </c>
      <c r="K12" s="25">
        <f>PRODUCT(K8+W8)</f>
        <v>2</v>
      </c>
      <c r="L12" s="61">
        <v>0</v>
      </c>
      <c r="M12" s="61">
        <v>0</v>
      </c>
      <c r="N12" s="61">
        <v>0</v>
      </c>
      <c r="O12" s="61">
        <v>0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0" t="s">
        <v>26</v>
      </c>
      <c r="C13" s="19"/>
      <c r="D13" s="30"/>
      <c r="E13" s="59">
        <f>PRODUCT(AA8+AM8)</f>
        <v>33</v>
      </c>
      <c r="F13" s="59">
        <f>PRODUCT(AB8+AN8)</f>
        <v>0</v>
      </c>
      <c r="G13" s="59">
        <f>PRODUCT(AC8+AO8)</f>
        <v>4</v>
      </c>
      <c r="H13" s="59">
        <f>PRODUCT(AD8+AP8)</f>
        <v>25</v>
      </c>
      <c r="I13" s="59">
        <f>PRODUCT(AE8+AQ8)</f>
        <v>74</v>
      </c>
      <c r="J13" s="60">
        <f>PRODUCT(I13/K13)</f>
        <v>0.48366013071895425</v>
      </c>
      <c r="K13" s="18">
        <f>PRODUCT(AG8+AS8)</f>
        <v>153</v>
      </c>
      <c r="L13" s="61">
        <f>PRODUCT((F13+G13)/E13)</f>
        <v>0.12121212121212122</v>
      </c>
      <c r="M13" s="61">
        <f>PRODUCT(H13/E13)</f>
        <v>0.75757575757575757</v>
      </c>
      <c r="N13" s="61">
        <f>PRODUCT((F13+G13+H13)/E13)</f>
        <v>0.87878787878787878</v>
      </c>
      <c r="O13" s="61">
        <f>PRODUCT(I13/E13)</f>
        <v>2.2424242424242422</v>
      </c>
      <c r="Q13" s="26"/>
      <c r="R13" s="26"/>
      <c r="S13" s="25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5"/>
      <c r="AL13" s="18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5" t="s">
        <v>29</v>
      </c>
      <c r="C14" s="66"/>
      <c r="D14" s="67"/>
      <c r="E14" s="59">
        <f>SUM(E11:E13)</f>
        <v>34</v>
      </c>
      <c r="F14" s="59">
        <f t="shared" ref="F14:I14" si="0">SUM(F11:F13)</f>
        <v>0</v>
      </c>
      <c r="G14" s="59">
        <f t="shared" si="0"/>
        <v>4</v>
      </c>
      <c r="H14" s="59">
        <f t="shared" si="0"/>
        <v>25</v>
      </c>
      <c r="I14" s="59">
        <f t="shared" si="0"/>
        <v>74</v>
      </c>
      <c r="J14" s="60">
        <f>PRODUCT(I14/K14)</f>
        <v>0.47741935483870968</v>
      </c>
      <c r="K14" s="25">
        <f>SUM(K11:K13)</f>
        <v>155</v>
      </c>
      <c r="L14" s="61">
        <f>PRODUCT((F14+G14)/E14)</f>
        <v>0.11764705882352941</v>
      </c>
      <c r="M14" s="61">
        <f>PRODUCT(H14/E14)</f>
        <v>0.73529411764705888</v>
      </c>
      <c r="N14" s="61">
        <f>PRODUCT((F14+G14+H14)/E14)</f>
        <v>0.8529411764705882</v>
      </c>
      <c r="O14" s="61">
        <f>PRODUCT(I14/E14)</f>
        <v>2.1764705882352939</v>
      </c>
      <c r="Q14" s="18"/>
      <c r="R14" s="18"/>
      <c r="S14" s="18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8"/>
      <c r="F15" s="18"/>
      <c r="G15" s="18"/>
      <c r="H15" s="18"/>
      <c r="I15" s="18"/>
      <c r="J15" s="25"/>
      <c r="K15" s="25"/>
      <c r="L15" s="18"/>
      <c r="M15" s="18"/>
      <c r="N15" s="18"/>
      <c r="O15" s="18"/>
      <c r="P15" s="25"/>
      <c r="Q15" s="25"/>
      <c r="R15" s="25"/>
      <c r="S15" s="25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18"/>
      <c r="S87" s="18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18"/>
      <c r="AL179" s="18"/>
    </row>
    <row r="180" spans="12:38" x14ac:dyDescent="0.25"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L183"/>
      <c r="M183"/>
      <c r="N183"/>
      <c r="O183"/>
      <c r="P183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2018-11-27T23:06:03Z</dcterms:modified>
</cp:coreProperties>
</file>