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8" i="1"/>
  <c r="O11" i="1" s="1"/>
  <c r="O7" i="1"/>
  <c r="M9" i="1"/>
  <c r="M8" i="1"/>
  <c r="M7" i="1"/>
  <c r="M11" i="1" s="1"/>
  <c r="AE11" i="1"/>
  <c r="AD11" i="1"/>
  <c r="AC11" i="1"/>
  <c r="AB11" i="1"/>
  <c r="AA11" i="1"/>
  <c r="Z11" i="1"/>
  <c r="Y11" i="1"/>
  <c r="I17" i="1"/>
  <c r="N17" i="1" s="1"/>
  <c r="X11" i="1"/>
  <c r="H17" i="1"/>
  <c r="L17" i="1" s="1"/>
  <c r="W11" i="1"/>
  <c r="G17" i="1"/>
  <c r="V11" i="1"/>
  <c r="F17" i="1"/>
  <c r="K17" i="1" s="1"/>
  <c r="U11" i="1"/>
  <c r="E17" i="1"/>
  <c r="T11" i="1"/>
  <c r="I16" i="1"/>
  <c r="N16" i="1" s="1"/>
  <c r="S11" i="1"/>
  <c r="H16" i="1"/>
  <c r="R11" i="1"/>
  <c r="G16" i="1"/>
  <c r="Q11" i="1"/>
  <c r="F16" i="1"/>
  <c r="P11" i="1"/>
  <c r="E16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L16" i="1"/>
  <c r="D12" i="1"/>
  <c r="K16" i="1"/>
  <c r="K15" i="1" l="1"/>
  <c r="F18" i="1"/>
  <c r="K18" i="1" s="1"/>
  <c r="H18" i="1"/>
  <c r="L18" i="1" s="1"/>
  <c r="L15" i="1"/>
  <c r="I18" i="1"/>
  <c r="M15" i="1"/>
  <c r="O15" i="1"/>
  <c r="O18" i="1" s="1"/>
  <c r="N11" i="1"/>
  <c r="N15" i="1" s="1"/>
  <c r="M16" i="1"/>
  <c r="M17" i="1"/>
  <c r="M18" i="1" l="1"/>
  <c r="N18" i="1"/>
</calcChain>
</file>

<file path=xl/sharedStrings.xml><?xml version="1.0" encoding="utf-8"?>
<sst xmlns="http://schemas.openxmlformats.org/spreadsheetml/2006/main" count="124" uniqueCount="88">
  <si>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</si>
  <si>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</si>
  <si>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</si>
  <si>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</si>
  <si>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</si>
  <si>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</si>
  <si>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</si>
  <si>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</si>
  <si>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</si>
  <si>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</si>
  <si>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</si>
  <si>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</si>
  <si>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</si>
  <si>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</si>
  <si>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</si>
  <si>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</si>
  <si>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</si>
  <si>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</si>
  <si>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</si>
  <si>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</si>
  <si>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</si>
  <si>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</si>
  <si>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</si>
  <si>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</si>
  <si>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</si>
  <si>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</si>
  <si>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</si>
  <si>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</si>
  <si>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</si>
  <si>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</si>
  <si>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</si>
  <si>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</si>
  <si>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</si>
  <si>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</si>
  <si>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</si>
  <si>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</si>
  <si>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</si>
  <si>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</si>
  <si>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</si>
  <si>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</si>
  <si>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</si>
  <si>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Sanna Valasmo</t>
  </si>
  <si>
    <t>16.5.1978</t>
  </si>
  <si>
    <t>7.</t>
  </si>
  <si>
    <t>Hymy</t>
  </si>
  <si>
    <t>play off</t>
  </si>
  <si>
    <t>5.</t>
  </si>
  <si>
    <t>9.</t>
  </si>
  <si>
    <t>karsintasarja</t>
  </si>
  <si>
    <t>ykköspesis</t>
  </si>
  <si>
    <t>KPK</t>
  </si>
  <si>
    <t>KPK = Kajaanin Pallokerho  (1933)</t>
  </si>
  <si>
    <t>Hymy = Kajaanin Hymy  (1997)</t>
  </si>
  <si>
    <t>13.05. 1999  Hymy - ViPa  1-0  (2-1, 2-2)</t>
  </si>
  <si>
    <t xml:space="preserve">  20 v 11 kk 27 pv</t>
  </si>
  <si>
    <t>3.  ottelu</t>
  </si>
  <si>
    <t>19.05. 1999  ViU - Hymy  0-2  (1-7, 2-4)</t>
  </si>
  <si>
    <t xml:space="preserve">  21 v   0 kk   0 pv</t>
  </si>
  <si>
    <t>2.  ottelu</t>
  </si>
  <si>
    <t>15.05. 1999  Manse PP - Hymy  2-0  (5-3, 3-1)</t>
  </si>
  <si>
    <t xml:space="preserve">  20 v 11 kk 29 pv</t>
  </si>
  <si>
    <t>12.  ottelu</t>
  </si>
  <si>
    <t>19.06. 1999  Hymy - Manse PP  0-1  (4-4, 3-5)</t>
  </si>
  <si>
    <t xml:space="preserve">  21 v   1 kk   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</si>
  <si>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</si>
  <si>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</si>
  <si>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</si>
  <si>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</si>
  <si>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</si>
  <si>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</si>
  <si>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</si>
  <si>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</si>
  <si>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</si>
  <si>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</si>
  <si>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</si>
  <si>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</si>
  <si>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</si>
  <si>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</si>
  <si>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1996  Kitee</t>
  </si>
  <si>
    <t>Itä</t>
  </si>
  <si>
    <t>Markku Koso</t>
  </si>
  <si>
    <t>4304</t>
  </si>
  <si>
    <t xml:space="preserve">  0-2  (1-2, 4-6)</t>
  </si>
  <si>
    <t>jok</t>
  </si>
  <si>
    <t>2/5</t>
  </si>
  <si>
    <t>0/1</t>
  </si>
  <si>
    <t>0/2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</si>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</sst>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9">
        <v>1996</v>
      </c>
      <c r="C4" s="80"/>
      <c r="D4" s="81" t="s">
        <v>50</v>
      </c>
      <c r="E4" s="79"/>
      <c r="F4" s="82" t="s">
        <v>49</v>
      </c>
      <c r="G4" s="83"/>
      <c r="H4" s="80"/>
      <c r="I4" s="79"/>
      <c r="J4" s="79"/>
      <c r="K4" s="79"/>
      <c r="L4" s="79"/>
      <c r="M4" s="79"/>
      <c r="N4" s="84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1997</v>
      </c>
      <c r="C5" s="79"/>
      <c r="D5" s="86" t="s">
        <v>44</v>
      </c>
      <c r="E5" s="79"/>
      <c r="F5" s="82" t="s">
        <v>49</v>
      </c>
      <c r="G5" s="83"/>
      <c r="H5" s="80"/>
      <c r="I5" s="79"/>
      <c r="J5" s="79"/>
      <c r="K5" s="79"/>
      <c r="L5" s="79"/>
      <c r="M5" s="79"/>
      <c r="N5" s="8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1998</v>
      </c>
      <c r="C6" s="79"/>
      <c r="D6" s="86" t="s">
        <v>44</v>
      </c>
      <c r="E6" s="79"/>
      <c r="F6" s="82" t="s">
        <v>49</v>
      </c>
      <c r="G6" s="83"/>
      <c r="H6" s="80"/>
      <c r="I6" s="79"/>
      <c r="J6" s="79"/>
      <c r="K6" s="79"/>
      <c r="L6" s="79"/>
      <c r="M6" s="79"/>
      <c r="N6" s="8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43</v>
      </c>
      <c r="D7" s="41" t="s">
        <v>44</v>
      </c>
      <c r="E7" s="27">
        <v>18</v>
      </c>
      <c r="F7" s="27">
        <v>1</v>
      </c>
      <c r="G7" s="27">
        <v>6</v>
      </c>
      <c r="H7" s="27">
        <v>5</v>
      </c>
      <c r="I7" s="27">
        <v>44</v>
      </c>
      <c r="J7" s="27">
        <v>14</v>
      </c>
      <c r="K7" s="27">
        <v>9</v>
      </c>
      <c r="L7" s="27">
        <v>14</v>
      </c>
      <c r="M7" s="27">
        <f>PRODUCT(F7+G7)</f>
        <v>7</v>
      </c>
      <c r="N7" s="30">
        <v>0.50600000000000001</v>
      </c>
      <c r="O7" s="85">
        <f>PRODUCT(I7/N7)</f>
        <v>86.956521739130437</v>
      </c>
      <c r="P7" s="27">
        <v>2</v>
      </c>
      <c r="Q7" s="43">
        <v>0</v>
      </c>
      <c r="R7" s="43">
        <v>0</v>
      </c>
      <c r="S7" s="33">
        <v>0</v>
      </c>
      <c r="T7" s="27">
        <v>4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45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46</v>
      </c>
      <c r="D8" s="41" t="s">
        <v>44</v>
      </c>
      <c r="E8" s="27">
        <v>22</v>
      </c>
      <c r="F8" s="27">
        <v>0</v>
      </c>
      <c r="G8" s="27">
        <v>8</v>
      </c>
      <c r="H8" s="27">
        <v>8</v>
      </c>
      <c r="I8" s="27">
        <v>54</v>
      </c>
      <c r="J8" s="27">
        <v>13</v>
      </c>
      <c r="K8" s="27">
        <v>17</v>
      </c>
      <c r="L8" s="27">
        <v>16</v>
      </c>
      <c r="M8" s="27">
        <f>PRODUCT(F8+G8)</f>
        <v>8</v>
      </c>
      <c r="N8" s="30">
        <v>0.48599999999999999</v>
      </c>
      <c r="O8" s="85">
        <f>PRODUCT(I8/N8)</f>
        <v>111.11111111111111</v>
      </c>
      <c r="P8" s="27">
        <v>3</v>
      </c>
      <c r="Q8" s="43">
        <v>0</v>
      </c>
      <c r="R8" s="43">
        <v>0</v>
      </c>
      <c r="S8" s="33">
        <v>0</v>
      </c>
      <c r="T8" s="27">
        <v>12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 t="s">
        <v>47</v>
      </c>
      <c r="D9" s="41" t="s">
        <v>44</v>
      </c>
      <c r="E9" s="27">
        <v>24</v>
      </c>
      <c r="F9" s="27">
        <v>1</v>
      </c>
      <c r="G9" s="27">
        <v>25</v>
      </c>
      <c r="H9" s="27">
        <v>13</v>
      </c>
      <c r="I9" s="27">
        <v>120</v>
      </c>
      <c r="J9" s="27">
        <v>12</v>
      </c>
      <c r="K9" s="27">
        <v>44</v>
      </c>
      <c r="L9" s="27">
        <v>38</v>
      </c>
      <c r="M9" s="27">
        <f>PRODUCT(F9+G9)</f>
        <v>26</v>
      </c>
      <c r="N9" s="30">
        <v>0.66700000000000004</v>
      </c>
      <c r="O9" s="85">
        <f>PRODUCT(I9/N9)</f>
        <v>179.91004497751123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12</v>
      </c>
      <c r="X9" s="28">
        <v>5</v>
      </c>
      <c r="Y9" s="28">
        <v>31</v>
      </c>
      <c r="Z9" s="27"/>
      <c r="AA9" s="27"/>
      <c r="AB9" s="27"/>
      <c r="AC9" s="27"/>
      <c r="AD9" s="27"/>
      <c r="AE9" s="27"/>
      <c r="AF9" s="78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9">
        <v>2002</v>
      </c>
      <c r="C10" s="80"/>
      <c r="D10" s="81" t="s">
        <v>50</v>
      </c>
      <c r="E10" s="79"/>
      <c r="F10" s="82" t="s">
        <v>49</v>
      </c>
      <c r="G10" s="83"/>
      <c r="H10" s="80"/>
      <c r="I10" s="79"/>
      <c r="J10" s="79"/>
      <c r="K10" s="79"/>
      <c r="L10" s="79"/>
      <c r="M10" s="79"/>
      <c r="N10" s="84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SUM(E7:E10)</f>
        <v>64</v>
      </c>
      <c r="F11" s="19">
        <f t="shared" si="0"/>
        <v>2</v>
      </c>
      <c r="G11" s="19">
        <f t="shared" si="0"/>
        <v>39</v>
      </c>
      <c r="H11" s="19">
        <f t="shared" si="0"/>
        <v>26</v>
      </c>
      <c r="I11" s="19">
        <f t="shared" si="0"/>
        <v>218</v>
      </c>
      <c r="J11" s="19">
        <f t="shared" si="0"/>
        <v>39</v>
      </c>
      <c r="K11" s="19">
        <f t="shared" si="0"/>
        <v>70</v>
      </c>
      <c r="L11" s="19">
        <f t="shared" si="0"/>
        <v>68</v>
      </c>
      <c r="M11" s="19">
        <f t="shared" si="0"/>
        <v>41</v>
      </c>
      <c r="N11" s="31">
        <f>PRODUCT(I11/O11)</f>
        <v>0.57675363596297924</v>
      </c>
      <c r="O11" s="32">
        <f>SUM(O7:O10)</f>
        <v>377.97767782775281</v>
      </c>
      <c r="P11" s="19">
        <f t="shared" ref="P11:AE11" si="1">SUM(P7:P10)</f>
        <v>5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16</v>
      </c>
      <c r="U11" s="19">
        <f t="shared" si="1"/>
        <v>7</v>
      </c>
      <c r="V11" s="19">
        <f t="shared" si="1"/>
        <v>0</v>
      </c>
      <c r="W11" s="19">
        <f t="shared" si="1"/>
        <v>12</v>
      </c>
      <c r="X11" s="19">
        <f t="shared" si="1"/>
        <v>5</v>
      </c>
      <c r="Y11" s="19">
        <f t="shared" si="1"/>
        <v>31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147.33333333333334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64</v>
      </c>
      <c r="F15" s="27">
        <f>PRODUCT(F11)</f>
        <v>2</v>
      </c>
      <c r="G15" s="27">
        <f>PRODUCT(G11)</f>
        <v>39</v>
      </c>
      <c r="H15" s="27">
        <f>PRODUCT(H11)</f>
        <v>26</v>
      </c>
      <c r="I15" s="27">
        <f>PRODUCT(I11)</f>
        <v>218</v>
      </c>
      <c r="J15" s="1"/>
      <c r="K15" s="45">
        <f>PRODUCT((F15+G15)/E15)</f>
        <v>0.640625</v>
      </c>
      <c r="L15" s="45">
        <f>PRODUCT(H15/E15)</f>
        <v>0.40625</v>
      </c>
      <c r="M15" s="45">
        <f>PRODUCT(I15/E15)</f>
        <v>3.40625</v>
      </c>
      <c r="N15" s="30">
        <f>PRODUCT(N11)</f>
        <v>0.57675363596297924</v>
      </c>
      <c r="O15" s="25">
        <f>PRODUCT(O11)</f>
        <v>377.97767782775281</v>
      </c>
      <c r="P15" s="46" t="s">
        <v>34</v>
      </c>
      <c r="Q15" s="47"/>
      <c r="R15" s="47"/>
      <c r="S15" s="48" t="s">
        <v>53</v>
      </c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9" t="s">
        <v>39</v>
      </c>
      <c r="AE15" s="49"/>
      <c r="AF15" s="50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27">
        <f>PRODUCT(P11)</f>
        <v>5</v>
      </c>
      <c r="F16" s="27">
        <f>PRODUCT(Q11)</f>
        <v>0</v>
      </c>
      <c r="G16" s="27">
        <f>PRODUCT(R11)</f>
        <v>0</v>
      </c>
      <c r="H16" s="27">
        <f>PRODUCT(S11)</f>
        <v>0</v>
      </c>
      <c r="I16" s="27">
        <f>PRODUCT(T11)</f>
        <v>16</v>
      </c>
      <c r="J16" s="1"/>
      <c r="K16" s="45">
        <f>PRODUCT((F16+G16)/E16)</f>
        <v>0</v>
      </c>
      <c r="L16" s="45">
        <f>PRODUCT(H16/E16)</f>
        <v>0</v>
      </c>
      <c r="M16" s="45">
        <f>PRODUCT(I16/E16)</f>
        <v>3.2</v>
      </c>
      <c r="N16" s="30">
        <f>PRODUCT(I16/O16)</f>
        <v>0.55172413793103448</v>
      </c>
      <c r="O16" s="25">
        <v>29</v>
      </c>
      <c r="P16" s="54" t="s">
        <v>35</v>
      </c>
      <c r="Q16" s="55"/>
      <c r="R16" s="55"/>
      <c r="S16" s="56" t="s">
        <v>56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55</v>
      </c>
      <c r="AE16" s="57"/>
      <c r="AF16" s="58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9" t="s">
        <v>19</v>
      </c>
      <c r="C17" s="60"/>
      <c r="D17" s="61"/>
      <c r="E17" s="28">
        <f>PRODUCT(U11)</f>
        <v>7</v>
      </c>
      <c r="F17" s="28">
        <f>PRODUCT(V11)</f>
        <v>0</v>
      </c>
      <c r="G17" s="28">
        <f>PRODUCT(W11)</f>
        <v>12</v>
      </c>
      <c r="H17" s="28">
        <f>PRODUCT(X11)</f>
        <v>5</v>
      </c>
      <c r="I17" s="28">
        <f>PRODUCT(Y11)</f>
        <v>31</v>
      </c>
      <c r="J17" s="1"/>
      <c r="K17" s="62">
        <f>PRODUCT((F17+G17)/E17)</f>
        <v>1.7142857142857142</v>
      </c>
      <c r="L17" s="62">
        <f>PRODUCT(H17/E17)</f>
        <v>0.7142857142857143</v>
      </c>
      <c r="M17" s="62">
        <f>PRODUCT(I17/E17)</f>
        <v>4.4285714285714288</v>
      </c>
      <c r="N17" s="63">
        <f>PRODUCT(I17/O17)</f>
        <v>0.65957446808510634</v>
      </c>
      <c r="O17" s="25">
        <v>47</v>
      </c>
      <c r="P17" s="54" t="s">
        <v>36</v>
      </c>
      <c r="Q17" s="55"/>
      <c r="R17" s="55"/>
      <c r="S17" s="56" t="s">
        <v>59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58</v>
      </c>
      <c r="AE17" s="57"/>
      <c r="AF17" s="58" t="s">
        <v>60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4" t="s">
        <v>20</v>
      </c>
      <c r="C18" s="65"/>
      <c r="D18" s="66"/>
      <c r="E18" s="19">
        <f>SUM(E15:E17)</f>
        <v>76</v>
      </c>
      <c r="F18" s="19">
        <f>SUM(F15:F17)</f>
        <v>2</v>
      </c>
      <c r="G18" s="19">
        <f>SUM(G15:G17)</f>
        <v>51</v>
      </c>
      <c r="H18" s="19">
        <f>SUM(H15:H17)</f>
        <v>31</v>
      </c>
      <c r="I18" s="19">
        <f>SUM(I15:I17)</f>
        <v>265</v>
      </c>
      <c r="J18" s="1"/>
      <c r="K18" s="67">
        <f>PRODUCT((F18+G18)/E18)</f>
        <v>0.69736842105263153</v>
      </c>
      <c r="L18" s="67">
        <f>PRODUCT(H18/E18)</f>
        <v>0.40789473684210525</v>
      </c>
      <c r="M18" s="67">
        <f>PRODUCT(I18/E18)</f>
        <v>3.486842105263158</v>
      </c>
      <c r="N18" s="31">
        <f>PRODUCT(I18/O18)</f>
        <v>0.58372914119479169</v>
      </c>
      <c r="O18" s="25">
        <f>SUM(O15:O17)</f>
        <v>453.97767782775281</v>
      </c>
      <c r="P18" s="68" t="s">
        <v>37</v>
      </c>
      <c r="Q18" s="69"/>
      <c r="R18" s="69"/>
      <c r="S18" s="70" t="s">
        <v>62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61</v>
      </c>
      <c r="AE18" s="71"/>
      <c r="AF18" s="72" t="s">
        <v>63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51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75"/>
      <c r="AI42" s="75"/>
      <c r="AJ42" s="75"/>
      <c r="AK42" s="75"/>
      <c r="AL42" s="75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75"/>
      <c r="AI43" s="75"/>
      <c r="AJ43" s="75"/>
      <c r="AK43" s="75"/>
      <c r="AL43" s="75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3"/>
      <c r="W44" s="73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3"/>
      <c r="W45" s="73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76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7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3"/>
      <c r="W48" s="73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3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3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3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3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7" t="s">
        <v>64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0"/>
      <c r="Y1" s="90"/>
      <c r="Z1" s="90"/>
      <c r="AA1" s="90"/>
      <c r="AB1" s="90"/>
      <c r="AC1" s="90"/>
      <c r="AD1" s="90"/>
    </row>
    <row r="2" spans="1:30" x14ac:dyDescent="0.25">
      <c r="A2" s="9"/>
      <c r="B2" s="106" t="s">
        <v>41</v>
      </c>
      <c r="C2" s="107" t="s">
        <v>42</v>
      </c>
      <c r="D2" s="91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3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65</v>
      </c>
      <c r="C3" s="23" t="s">
        <v>66</v>
      </c>
      <c r="D3" s="94" t="s">
        <v>67</v>
      </c>
      <c r="E3" s="95" t="s">
        <v>1</v>
      </c>
      <c r="F3" s="25"/>
      <c r="G3" s="96" t="s">
        <v>68</v>
      </c>
      <c r="H3" s="97" t="s">
        <v>69</v>
      </c>
      <c r="I3" s="97" t="s">
        <v>31</v>
      </c>
      <c r="J3" s="18" t="s">
        <v>70</v>
      </c>
      <c r="K3" s="98" t="s">
        <v>71</v>
      </c>
      <c r="L3" s="98" t="s">
        <v>72</v>
      </c>
      <c r="M3" s="96" t="s">
        <v>73</v>
      </c>
      <c r="N3" s="96" t="s">
        <v>30</v>
      </c>
      <c r="O3" s="97" t="s">
        <v>74</v>
      </c>
      <c r="P3" s="96" t="s">
        <v>69</v>
      </c>
      <c r="Q3" s="96" t="s">
        <v>3</v>
      </c>
      <c r="R3" s="96">
        <v>1</v>
      </c>
      <c r="S3" s="96">
        <v>2</v>
      </c>
      <c r="T3" s="96">
        <v>3</v>
      </c>
      <c r="U3" s="96" t="s">
        <v>75</v>
      </c>
      <c r="V3" s="18" t="s">
        <v>21</v>
      </c>
      <c r="W3" s="17" t="s">
        <v>76</v>
      </c>
      <c r="X3" s="17" t="s">
        <v>77</v>
      </c>
      <c r="Y3" s="90"/>
      <c r="Z3" s="90"/>
      <c r="AA3" s="90"/>
      <c r="AB3" s="90"/>
      <c r="AC3" s="90"/>
      <c r="AD3" s="90"/>
    </row>
    <row r="4" spans="1:30" x14ac:dyDescent="0.25">
      <c r="A4" s="9"/>
      <c r="B4" s="108" t="s">
        <v>78</v>
      </c>
      <c r="C4" s="109" t="s">
        <v>82</v>
      </c>
      <c r="D4" s="108" t="s">
        <v>79</v>
      </c>
      <c r="E4" s="110" t="s">
        <v>50</v>
      </c>
      <c r="F4" s="85"/>
      <c r="G4" s="111"/>
      <c r="H4" s="111"/>
      <c r="I4" s="111">
        <v>1</v>
      </c>
      <c r="J4" s="111"/>
      <c r="K4" s="111" t="s">
        <v>83</v>
      </c>
      <c r="L4" s="111"/>
      <c r="M4" s="111">
        <v>1</v>
      </c>
      <c r="N4" s="111"/>
      <c r="O4" s="111">
        <v>2</v>
      </c>
      <c r="P4" s="111"/>
      <c r="Q4" s="112" t="s">
        <v>84</v>
      </c>
      <c r="R4" s="112" t="s">
        <v>85</v>
      </c>
      <c r="S4" s="112" t="s">
        <v>86</v>
      </c>
      <c r="T4" s="112"/>
      <c r="U4" s="112" t="s">
        <v>87</v>
      </c>
      <c r="V4" s="113">
        <v>0.4</v>
      </c>
      <c r="W4" s="114" t="s">
        <v>80</v>
      </c>
      <c r="X4" s="112" t="s">
        <v>81</v>
      </c>
      <c r="Y4" s="90"/>
      <c r="Z4" s="90"/>
      <c r="AA4" s="90"/>
      <c r="AB4" s="90"/>
      <c r="AC4" s="90"/>
      <c r="AD4" s="90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90"/>
      <c r="Z5" s="90"/>
      <c r="AA5" s="90"/>
      <c r="AB5" s="90"/>
      <c r="AC5" s="90"/>
      <c r="AD5" s="90"/>
    </row>
    <row r="6" spans="1:30" x14ac:dyDescent="0.25">
      <c r="A6" s="24"/>
      <c r="B6" s="99"/>
      <c r="C6" s="1"/>
      <c r="D6" s="99"/>
      <c r="E6" s="100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99"/>
      <c r="C7" s="1"/>
      <c r="D7" s="99"/>
      <c r="E7" s="10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2019-02-02T16:12:06Z</dcterms:modified>
</cp:coreProperties>
</file>