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1" l="1"/>
  <c r="O19" i="1" s="1"/>
  <c r="N19" i="1" s="1"/>
  <c r="W19" i="1"/>
  <c r="T18" i="1" l="1"/>
  <c r="M18" i="1" l="1"/>
  <c r="O23" i="1"/>
  <c r="O26" i="1" s="1"/>
  <c r="AJ19" i="1"/>
  <c r="AI19" i="1"/>
  <c r="AH19" i="1"/>
  <c r="AG19" i="1"/>
  <c r="AF19" i="1"/>
  <c r="AE19" i="1"/>
  <c r="AD19" i="1"/>
  <c r="AC19" i="1"/>
  <c r="H25" i="1" s="1"/>
  <c r="AB19" i="1"/>
  <c r="G25" i="1" s="1"/>
  <c r="AA19" i="1"/>
  <c r="F25" i="1" s="1"/>
  <c r="Z19" i="1"/>
  <c r="E25" i="1" s="1"/>
  <c r="Y19" i="1"/>
  <c r="X19" i="1"/>
  <c r="V19" i="1"/>
  <c r="U19" i="1"/>
  <c r="L19" i="1"/>
  <c r="T19" i="1" s="1"/>
  <c r="K19" i="1"/>
  <c r="J19" i="1"/>
  <c r="I19" i="1"/>
  <c r="H19" i="1"/>
  <c r="H23" i="1" s="1"/>
  <c r="G19" i="1"/>
  <c r="G23" i="1" s="1"/>
  <c r="F19" i="1"/>
  <c r="F23" i="1" s="1"/>
  <c r="E19" i="1"/>
  <c r="E23" i="1" s="1"/>
  <c r="N23" i="1"/>
  <c r="D20" i="1" l="1"/>
  <c r="M19" i="1"/>
  <c r="K25" i="1"/>
  <c r="L25" i="1"/>
  <c r="E26" i="1"/>
  <c r="G26" i="1"/>
  <c r="F26" i="1"/>
  <c r="K23" i="1"/>
  <c r="L23" i="1"/>
  <c r="H26" i="1"/>
  <c r="I23" i="1"/>
  <c r="M23" i="1" s="1"/>
  <c r="L26" i="1" l="1"/>
  <c r="K26" i="1"/>
  <c r="I26" i="1"/>
</calcChain>
</file>

<file path=xl/sharedStrings.xml><?xml version="1.0" encoding="utf-8"?>
<sst xmlns="http://schemas.openxmlformats.org/spreadsheetml/2006/main" count="185" uniqueCount="108">
  <si>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</si>
  <si>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</si>
  <si>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</si>
  <si>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</si>
  <si>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</si>
  <si>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</si>
  <si>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</si>
  <si>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</si>
  <si>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</si>
  <si>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</si>
  <si>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</si>
  <si>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</si>
  <si>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</si>
  <si>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</si>
  <si>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</si>
  <si>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</si>
  <si>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</si>
  <si>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</si>
  <si>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</si>
  <si>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</si>
  <si>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</si>
  <si>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</si>
  <si>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</si>
  <si>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</si>
  <si>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</si>
  <si>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</si>
  <si>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</si>
  <si>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</si>
  <si>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</si>
  <si>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</si>
  <si>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</si>
  <si>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</si>
  <si>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</si>
  <si>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</si>
  <si>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</si>
  <si>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</si>
  <si>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</si>
  <si>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</si>
  <si>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</si>
  <si>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Varjonen</t>
  </si>
  <si>
    <t>7.-8.</t>
  </si>
  <si>
    <t>LäPa</t>
  </si>
  <si>
    <t>putoamissarja, uusinta</t>
  </si>
  <si>
    <t>5.-6.</t>
  </si>
  <si>
    <t>putoamissarja</t>
  </si>
  <si>
    <t>9.</t>
  </si>
  <si>
    <t>----</t>
  </si>
  <si>
    <t>ykköspesis</t>
  </si>
  <si>
    <t>superpesiskarsinta</t>
  </si>
  <si>
    <t>11.</t>
  </si>
  <si>
    <t>Turku-Pesis</t>
  </si>
  <si>
    <t>16.10.1964</t>
  </si>
  <si>
    <t>ykkössarja</t>
  </si>
  <si>
    <t>L+T</t>
  </si>
  <si>
    <t>5.</t>
  </si>
  <si>
    <t>8.</t>
  </si>
  <si>
    <t>6.</t>
  </si>
  <si>
    <t>SUPERPESIS</t>
  </si>
  <si>
    <t>LäPa = Lännen Pallo, Turku  (1949)</t>
  </si>
  <si>
    <t>Turku-Pesis = Turku-Pesis (ent. Lännen Pallo)  (1949)</t>
  </si>
  <si>
    <t>3.</t>
  </si>
  <si>
    <t>1.</t>
  </si>
  <si>
    <t>01.07. 1979  RPL - LäPa  2-8</t>
  </si>
  <si>
    <t xml:space="preserve">  14 v   8 kk 15 pv</t>
  </si>
  <si>
    <t>08.07. 1979  KPK - LäPa  15-14</t>
  </si>
  <si>
    <t>2.  ottelu</t>
  </si>
  <si>
    <t xml:space="preserve">  14 v   8 kk 22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</si>
  <si>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</si>
  <si>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</si>
  <si>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</si>
  <si>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</si>
  <si>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</si>
  <si>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</si>
  <si>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</si>
  <si>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</si>
  <si>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</si>
  <si>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</si>
  <si>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</si>
  <si>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</si>
  <si>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</si>
  <si>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</si>
  <si>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</si>
  <si>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</si>
  <si>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vai</t>
  </si>
  <si>
    <t>Ikä ensimmäisessä ottelussa</t>
  </si>
  <si>
    <t>Länsi</t>
  </si>
  <si>
    <t>Markku Lähteenmäki</t>
  </si>
  <si>
    <t>19 v  10 kk  2 pv</t>
  </si>
  <si>
    <t>Cup</t>
  </si>
  <si>
    <t xml:space="preserve">  18 v   7 kk 17 pv</t>
  </si>
  <si>
    <t>02.06. 1983  LäPa - Manse PP  14-8</t>
  </si>
  <si>
    <t>49.  ottelu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</si>
  <si>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</si>
  <si>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</si>
  <si>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</si>
  <si>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</si>
  <si>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</si>
  <si>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30.06. 1985  Kankaanpää</t>
  </si>
  <si>
    <t>21-8</t>
  </si>
  <si>
    <t xml:space="preserve">Ali Lindström </t>
  </si>
  <si>
    <t>20 v  8 kk  14 pv</t>
  </si>
  <si>
    <t>2p</t>
  </si>
  <si>
    <t>6/8</t>
  </si>
  <si>
    <t>1/1</t>
  </si>
  <si>
    <t>2/2</t>
  </si>
  <si>
    <t>1/2</t>
  </si>
  <si>
    <t>2/3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</si>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</sst>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8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8"/>
  <sheetViews>
    <sheetView tabSelected="1" zoomScale="97" zoomScaleNormal="97" workbookViewId="0">
      <selection activeCell="AF10" sqref="AF10"/>
    </sheetView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3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8" customWidth="1"/>
    <col min="19" max="19" width="5.7109375" style="87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86"/>
      <c r="Q1" s="86"/>
      <c r="R1" s="8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57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53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88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1979</v>
      </c>
      <c r="C4" s="27" t="s">
        <v>40</v>
      </c>
      <c r="D4" s="41" t="s">
        <v>41</v>
      </c>
      <c r="E4" s="27">
        <v>2</v>
      </c>
      <c r="F4" s="27">
        <v>0</v>
      </c>
      <c r="G4" s="27">
        <v>0</v>
      </c>
      <c r="H4" s="27">
        <v>2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>
        <v>4</v>
      </c>
      <c r="AA4" s="28">
        <v>0</v>
      </c>
      <c r="AB4" s="28">
        <v>0</v>
      </c>
      <c r="AC4" s="28">
        <v>4</v>
      </c>
      <c r="AD4" s="28"/>
      <c r="AE4" s="27"/>
      <c r="AF4" s="27"/>
      <c r="AG4" s="27"/>
      <c r="AH4" s="27"/>
      <c r="AI4" s="27"/>
      <c r="AJ4" s="27"/>
      <c r="AK4" s="89" t="s">
        <v>42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1980</v>
      </c>
      <c r="C5" s="27" t="s">
        <v>43</v>
      </c>
      <c r="D5" s="41" t="s">
        <v>41</v>
      </c>
      <c r="E5" s="27">
        <v>2</v>
      </c>
      <c r="F5" s="27">
        <v>0</v>
      </c>
      <c r="G5" s="27">
        <v>0</v>
      </c>
      <c r="H5" s="27">
        <v>1</v>
      </c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1</v>
      </c>
      <c r="AA5" s="28">
        <v>0</v>
      </c>
      <c r="AB5" s="28">
        <v>0</v>
      </c>
      <c r="AC5" s="28">
        <v>2</v>
      </c>
      <c r="AD5" s="28"/>
      <c r="AE5" s="27"/>
      <c r="AF5" s="27"/>
      <c r="AG5" s="27"/>
      <c r="AH5" s="27"/>
      <c r="AI5" s="27"/>
      <c r="AJ5" s="27"/>
      <c r="AK5" s="89" t="s">
        <v>44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1981</v>
      </c>
      <c r="C6" s="27" t="s">
        <v>60</v>
      </c>
      <c r="D6" s="41" t="s">
        <v>41</v>
      </c>
      <c r="E6" s="27">
        <v>17</v>
      </c>
      <c r="F6" s="27">
        <v>0</v>
      </c>
      <c r="G6" s="27">
        <v>7</v>
      </c>
      <c r="H6" s="27">
        <v>17</v>
      </c>
      <c r="I6" s="27">
        <v>60</v>
      </c>
      <c r="J6" s="27">
        <v>10</v>
      </c>
      <c r="K6" s="27">
        <v>23</v>
      </c>
      <c r="L6" s="27">
        <v>20</v>
      </c>
      <c r="M6" s="27">
        <v>7</v>
      </c>
      <c r="N6" s="30">
        <v>0.61224489795918369</v>
      </c>
      <c r="O6" s="25">
        <v>98</v>
      </c>
      <c r="P6" s="19"/>
      <c r="Q6" s="19"/>
      <c r="R6" s="19"/>
      <c r="S6" s="19"/>
      <c r="T6" s="25"/>
      <c r="U6" s="27"/>
      <c r="V6" s="43"/>
      <c r="W6" s="43"/>
      <c r="X6" s="33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>
        <v>1</v>
      </c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1982</v>
      </c>
      <c r="C7" s="27" t="s">
        <v>61</v>
      </c>
      <c r="D7" s="41" t="s">
        <v>41</v>
      </c>
      <c r="E7" s="27">
        <v>18</v>
      </c>
      <c r="F7" s="27">
        <v>0</v>
      </c>
      <c r="G7" s="27">
        <v>3</v>
      </c>
      <c r="H7" s="27">
        <v>35</v>
      </c>
      <c r="I7" s="27">
        <v>65</v>
      </c>
      <c r="J7" s="27">
        <v>28</v>
      </c>
      <c r="K7" s="27">
        <v>16</v>
      </c>
      <c r="L7" s="27">
        <v>18</v>
      </c>
      <c r="M7" s="27">
        <v>3</v>
      </c>
      <c r="N7" s="30">
        <v>0.580952380952381</v>
      </c>
      <c r="O7" s="25">
        <v>105</v>
      </c>
      <c r="P7" s="19"/>
      <c r="Q7" s="19" t="s">
        <v>56</v>
      </c>
      <c r="R7" s="19"/>
      <c r="S7" s="19"/>
      <c r="T7" s="25"/>
      <c r="U7" s="27"/>
      <c r="V7" s="43"/>
      <c r="W7" s="43"/>
      <c r="X7" s="33"/>
      <c r="Y7" s="27"/>
      <c r="Z7" s="28"/>
      <c r="AA7" s="28"/>
      <c r="AB7" s="28"/>
      <c r="AC7" s="28"/>
      <c r="AD7" s="28"/>
      <c r="AE7" s="27"/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1983</v>
      </c>
      <c r="C8" s="27" t="s">
        <v>56</v>
      </c>
      <c r="D8" s="41" t="s">
        <v>41</v>
      </c>
      <c r="E8" s="27">
        <v>18</v>
      </c>
      <c r="F8" s="27">
        <v>1</v>
      </c>
      <c r="G8" s="27">
        <v>5</v>
      </c>
      <c r="H8" s="27">
        <v>31</v>
      </c>
      <c r="I8" s="27">
        <v>67</v>
      </c>
      <c r="J8" s="27">
        <v>32</v>
      </c>
      <c r="K8" s="27">
        <v>17</v>
      </c>
      <c r="L8" s="27">
        <v>12</v>
      </c>
      <c r="M8" s="27">
        <v>6</v>
      </c>
      <c r="N8" s="30">
        <v>0.60909090909090913</v>
      </c>
      <c r="O8" s="25">
        <v>110</v>
      </c>
      <c r="P8" s="19"/>
      <c r="Q8" s="19" t="s">
        <v>55</v>
      </c>
      <c r="R8" s="19"/>
      <c r="S8" s="19"/>
      <c r="T8" s="25"/>
      <c r="U8" s="27"/>
      <c r="V8" s="43"/>
      <c r="W8" s="43"/>
      <c r="X8" s="33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1984</v>
      </c>
      <c r="C9" s="27" t="s">
        <v>55</v>
      </c>
      <c r="D9" s="41" t="s">
        <v>41</v>
      </c>
      <c r="E9" s="27">
        <v>18</v>
      </c>
      <c r="F9" s="27">
        <v>1</v>
      </c>
      <c r="G9" s="27">
        <v>3</v>
      </c>
      <c r="H9" s="27">
        <v>21</v>
      </c>
      <c r="I9" s="27">
        <v>63</v>
      </c>
      <c r="J9" s="27">
        <v>28</v>
      </c>
      <c r="K9" s="27">
        <v>20</v>
      </c>
      <c r="L9" s="27">
        <v>11</v>
      </c>
      <c r="M9" s="27">
        <v>4</v>
      </c>
      <c r="N9" s="30">
        <v>0.56756756756756754</v>
      </c>
      <c r="O9" s="25">
        <v>111</v>
      </c>
      <c r="P9" s="19"/>
      <c r="Q9" s="19"/>
      <c r="R9" s="19"/>
      <c r="S9" s="19"/>
      <c r="T9" s="25"/>
      <c r="U9" s="27"/>
      <c r="V9" s="43"/>
      <c r="W9" s="43"/>
      <c r="X9" s="33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1985</v>
      </c>
      <c r="C10" s="27" t="s">
        <v>56</v>
      </c>
      <c r="D10" s="41" t="s">
        <v>41</v>
      </c>
      <c r="E10" s="27">
        <v>17</v>
      </c>
      <c r="F10" s="27">
        <v>0</v>
      </c>
      <c r="G10" s="27">
        <v>5</v>
      </c>
      <c r="H10" s="27">
        <v>38</v>
      </c>
      <c r="I10" s="27">
        <v>66</v>
      </c>
      <c r="J10" s="27">
        <v>21</v>
      </c>
      <c r="K10" s="27">
        <v>26</v>
      </c>
      <c r="L10" s="27">
        <v>14</v>
      </c>
      <c r="M10" s="27">
        <v>5</v>
      </c>
      <c r="N10" s="30">
        <v>0.57391304347826089</v>
      </c>
      <c r="O10" s="25">
        <v>115</v>
      </c>
      <c r="P10" s="19"/>
      <c r="Q10" s="19" t="s">
        <v>54</v>
      </c>
      <c r="R10" s="19"/>
      <c r="S10" s="19"/>
      <c r="T10" s="25"/>
      <c r="U10" s="27"/>
      <c r="V10" s="43"/>
      <c r="W10" s="43"/>
      <c r="X10" s="33"/>
      <c r="Y10" s="27"/>
      <c r="Z10" s="28"/>
      <c r="AA10" s="28"/>
      <c r="AB10" s="28"/>
      <c r="AC10" s="28"/>
      <c r="AD10" s="28"/>
      <c r="AE10" s="27"/>
      <c r="AF10" s="27">
        <v>1</v>
      </c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1986</v>
      </c>
      <c r="C11" s="27" t="s">
        <v>45</v>
      </c>
      <c r="D11" s="41" t="s">
        <v>41</v>
      </c>
      <c r="E11" s="27">
        <v>17</v>
      </c>
      <c r="F11" s="27">
        <v>0</v>
      </c>
      <c r="G11" s="27">
        <v>1</v>
      </c>
      <c r="H11" s="27">
        <v>15</v>
      </c>
      <c r="I11" s="27">
        <v>38</v>
      </c>
      <c r="J11" s="27">
        <v>22</v>
      </c>
      <c r="K11" s="27">
        <v>11</v>
      </c>
      <c r="L11" s="27">
        <v>4</v>
      </c>
      <c r="M11" s="27">
        <v>1</v>
      </c>
      <c r="N11" s="78" t="s">
        <v>46</v>
      </c>
      <c r="O11" s="25">
        <v>0</v>
      </c>
      <c r="P11" s="19"/>
      <c r="Q11" s="19"/>
      <c r="R11" s="19"/>
      <c r="S11" s="19"/>
      <c r="T11" s="25"/>
      <c r="U11" s="27"/>
      <c r="V11" s="43"/>
      <c r="W11" s="43"/>
      <c r="X11" s="33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80">
        <v>1987</v>
      </c>
      <c r="C12" s="80"/>
      <c r="D12" s="81" t="s">
        <v>41</v>
      </c>
      <c r="E12" s="80"/>
      <c r="F12" s="82" t="s">
        <v>52</v>
      </c>
      <c r="G12" s="85"/>
      <c r="H12" s="79"/>
      <c r="I12" s="80"/>
      <c r="J12" s="80"/>
      <c r="K12" s="80"/>
      <c r="L12" s="80"/>
      <c r="M12" s="80"/>
      <c r="N12" s="80"/>
      <c r="O12" s="25">
        <v>0</v>
      </c>
      <c r="P12" s="19"/>
      <c r="Q12" s="19"/>
      <c r="R12" s="19"/>
      <c r="S12" s="19"/>
      <c r="T12" s="25"/>
      <c r="U12" s="27"/>
      <c r="V12" s="43"/>
      <c r="W12" s="43"/>
      <c r="X12" s="33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80">
        <v>1988</v>
      </c>
      <c r="C13" s="80"/>
      <c r="D13" s="81" t="s">
        <v>41</v>
      </c>
      <c r="E13" s="80"/>
      <c r="F13" s="82" t="s">
        <v>52</v>
      </c>
      <c r="G13" s="85"/>
      <c r="H13" s="79"/>
      <c r="I13" s="80"/>
      <c r="J13" s="80"/>
      <c r="K13" s="80"/>
      <c r="L13" s="80"/>
      <c r="M13" s="80"/>
      <c r="N13" s="80"/>
      <c r="O13" s="25">
        <v>0</v>
      </c>
      <c r="P13" s="19"/>
      <c r="Q13" s="19"/>
      <c r="R13" s="19"/>
      <c r="S13" s="19"/>
      <c r="T13" s="25"/>
      <c r="U13" s="27"/>
      <c r="V13" s="43"/>
      <c r="W13" s="43"/>
      <c r="X13" s="33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80">
        <v>1989</v>
      </c>
      <c r="C14" s="80"/>
      <c r="D14" s="81" t="s">
        <v>41</v>
      </c>
      <c r="E14" s="80"/>
      <c r="F14" s="82" t="s">
        <v>52</v>
      </c>
      <c r="G14" s="85"/>
      <c r="H14" s="79"/>
      <c r="I14" s="80"/>
      <c r="J14" s="80"/>
      <c r="K14" s="80"/>
      <c r="L14" s="80"/>
      <c r="M14" s="80"/>
      <c r="N14" s="80"/>
      <c r="O14" s="25">
        <v>0</v>
      </c>
      <c r="P14" s="19"/>
      <c r="Q14" s="19"/>
      <c r="R14" s="19"/>
      <c r="S14" s="19"/>
      <c r="T14" s="25"/>
      <c r="U14" s="27"/>
      <c r="V14" s="43"/>
      <c r="W14" s="43"/>
      <c r="X14" s="33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80">
        <v>1990</v>
      </c>
      <c r="C15" s="80"/>
      <c r="D15" s="81" t="s">
        <v>41</v>
      </c>
      <c r="E15" s="80"/>
      <c r="F15" s="82" t="s">
        <v>52</v>
      </c>
      <c r="G15" s="85"/>
      <c r="H15" s="79"/>
      <c r="I15" s="80"/>
      <c r="J15" s="80"/>
      <c r="K15" s="80"/>
      <c r="L15" s="80"/>
      <c r="M15" s="80"/>
      <c r="N15" s="80"/>
      <c r="O15" s="25">
        <v>0</v>
      </c>
      <c r="P15" s="19"/>
      <c r="Q15" s="19"/>
      <c r="R15" s="19"/>
      <c r="S15" s="19"/>
      <c r="T15" s="25"/>
      <c r="U15" s="27"/>
      <c r="V15" s="43"/>
      <c r="W15" s="43"/>
      <c r="X15" s="33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80">
        <v>1991</v>
      </c>
      <c r="C16" s="80"/>
      <c r="D16" s="81" t="s">
        <v>50</v>
      </c>
      <c r="E16" s="80"/>
      <c r="F16" s="82" t="s">
        <v>52</v>
      </c>
      <c r="G16" s="85"/>
      <c r="H16" s="79"/>
      <c r="I16" s="80"/>
      <c r="J16" s="80"/>
      <c r="K16" s="80"/>
      <c r="L16" s="80"/>
      <c r="M16" s="80"/>
      <c r="N16" s="80"/>
      <c r="O16" s="25">
        <v>0</v>
      </c>
      <c r="P16" s="19"/>
      <c r="Q16" s="19"/>
      <c r="R16" s="19"/>
      <c r="S16" s="19"/>
      <c r="T16" s="25"/>
      <c r="U16" s="27"/>
      <c r="V16" s="43"/>
      <c r="W16" s="43"/>
      <c r="X16" s="33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84" t="s">
        <v>48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80">
        <v>1992</v>
      </c>
      <c r="C17" s="80"/>
      <c r="D17" s="81" t="s">
        <v>50</v>
      </c>
      <c r="E17" s="80"/>
      <c r="F17" s="82" t="s">
        <v>47</v>
      </c>
      <c r="G17" s="85"/>
      <c r="H17" s="79"/>
      <c r="I17" s="80"/>
      <c r="J17" s="80"/>
      <c r="K17" s="80"/>
      <c r="L17" s="80"/>
      <c r="M17" s="80"/>
      <c r="N17" s="80"/>
      <c r="O17" s="25">
        <v>0</v>
      </c>
      <c r="P17" s="19"/>
      <c r="Q17" s="19"/>
      <c r="R17" s="19"/>
      <c r="S17" s="19"/>
      <c r="T17" s="25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84" t="s">
        <v>48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1993</v>
      </c>
      <c r="C18" s="27" t="s">
        <v>49</v>
      </c>
      <c r="D18" s="41" t="s">
        <v>50</v>
      </c>
      <c r="E18" s="27">
        <v>24</v>
      </c>
      <c r="F18" s="27">
        <v>0</v>
      </c>
      <c r="G18" s="27">
        <v>4</v>
      </c>
      <c r="H18" s="27">
        <v>25</v>
      </c>
      <c r="I18" s="27">
        <v>95</v>
      </c>
      <c r="J18" s="27">
        <v>44</v>
      </c>
      <c r="K18" s="27">
        <v>26</v>
      </c>
      <c r="L18" s="27">
        <v>21</v>
      </c>
      <c r="M18" s="27">
        <f>SUM(F18+G18)</f>
        <v>4</v>
      </c>
      <c r="N18" s="83">
        <v>0.58299999999999996</v>
      </c>
      <c r="O18" s="25">
        <f>PRODUCT(I18/N18)</f>
        <v>162.95025728987994</v>
      </c>
      <c r="P18" s="19"/>
      <c r="Q18" s="19"/>
      <c r="R18" s="19"/>
      <c r="S18" s="19"/>
      <c r="T18" s="25" t="e">
        <f t="shared" ref="T18:T19" si="0">PRODUCT(L18/S18)</f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84" t="s">
        <v>48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 t="shared" ref="E19:M19" si="1">SUM(E4:E18)</f>
        <v>133</v>
      </c>
      <c r="F19" s="19">
        <f t="shared" si="1"/>
        <v>2</v>
      </c>
      <c r="G19" s="19">
        <f t="shared" si="1"/>
        <v>28</v>
      </c>
      <c r="H19" s="19">
        <f t="shared" si="1"/>
        <v>185</v>
      </c>
      <c r="I19" s="19">
        <f t="shared" si="1"/>
        <v>454</v>
      </c>
      <c r="J19" s="19">
        <f t="shared" si="1"/>
        <v>185</v>
      </c>
      <c r="K19" s="19">
        <f t="shared" si="1"/>
        <v>139</v>
      </c>
      <c r="L19" s="19">
        <f t="shared" si="1"/>
        <v>100</v>
      </c>
      <c r="M19" s="19">
        <f t="shared" si="1"/>
        <v>30</v>
      </c>
      <c r="N19" s="31">
        <f>PRODUCT(412/O19)</f>
        <v>0.58693617634769091</v>
      </c>
      <c r="O19" s="32">
        <f>SUM(O6:O18)</f>
        <v>701.95025728987991</v>
      </c>
      <c r="P19" s="19"/>
      <c r="Q19" s="19"/>
      <c r="R19" s="19"/>
      <c r="S19" s="19"/>
      <c r="T19" s="25" t="e">
        <f t="shared" si="0"/>
        <v>#DIV/0!</v>
      </c>
      <c r="U19" s="19">
        <f t="shared" ref="U19:AJ19" si="2">SUM(U4:U18)</f>
        <v>0</v>
      </c>
      <c r="V19" s="19">
        <f t="shared" si="2"/>
        <v>0</v>
      </c>
      <c r="W19" s="19">
        <f t="shared" si="2"/>
        <v>0</v>
      </c>
      <c r="X19" s="19">
        <f t="shared" si="2"/>
        <v>0</v>
      </c>
      <c r="Y19" s="19">
        <f t="shared" si="2"/>
        <v>0</v>
      </c>
      <c r="Z19" s="19">
        <f t="shared" si="2"/>
        <v>5</v>
      </c>
      <c r="AA19" s="19">
        <f t="shared" si="2"/>
        <v>0</v>
      </c>
      <c r="AB19" s="19">
        <f t="shared" si="2"/>
        <v>0</v>
      </c>
      <c r="AC19" s="19">
        <f t="shared" si="2"/>
        <v>6</v>
      </c>
      <c r="AD19" s="19">
        <f t="shared" si="2"/>
        <v>0</v>
      </c>
      <c r="AE19" s="19">
        <f t="shared" si="2"/>
        <v>1</v>
      </c>
      <c r="AF19" s="19">
        <f t="shared" si="2"/>
        <v>1</v>
      </c>
      <c r="AG19" s="19">
        <f t="shared" si="2"/>
        <v>0</v>
      </c>
      <c r="AH19" s="19">
        <f t="shared" si="2"/>
        <v>1</v>
      </c>
      <c r="AI19" s="19">
        <f t="shared" si="2"/>
        <v>0</v>
      </c>
      <c r="AJ19" s="19">
        <f t="shared" si="2"/>
        <v>1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SUM(F19:H19)+((I19-F19-G19)/3)+(E19/3)+(AE19*25)+(AF19*25)+(AG19*15)+(AH19*25)+(AI19*20)+(AJ19*15)+2</f>
        <v>492.66666666666669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15</v>
      </c>
      <c r="C22" s="40"/>
      <c r="D22" s="40"/>
      <c r="E22" s="19" t="s">
        <v>4</v>
      </c>
      <c r="F22" s="19" t="s">
        <v>12</v>
      </c>
      <c r="G22" s="16" t="s">
        <v>13</v>
      </c>
      <c r="H22" s="19" t="s">
        <v>14</v>
      </c>
      <c r="I22" s="19" t="s">
        <v>3</v>
      </c>
      <c r="J22" s="1"/>
      <c r="K22" s="19" t="s">
        <v>23</v>
      </c>
      <c r="L22" s="19" t="s">
        <v>24</v>
      </c>
      <c r="M22" s="19" t="s">
        <v>25</v>
      </c>
      <c r="N22" s="31" t="s">
        <v>36</v>
      </c>
      <c r="O22" s="25"/>
      <c r="P22" s="41" t="s">
        <v>31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3"/>
      <c r="AC22" s="42"/>
      <c r="AD22" s="13"/>
      <c r="AE22" s="13"/>
      <c r="AF22" s="13"/>
      <c r="AG22" s="13"/>
      <c r="AH22" s="13"/>
      <c r="AI22" s="13"/>
      <c r="AJ22" s="13"/>
      <c r="AK22" s="43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16</v>
      </c>
      <c r="C23" s="13"/>
      <c r="D23" s="44"/>
      <c r="E23" s="27">
        <f>PRODUCT(E19)</f>
        <v>133</v>
      </c>
      <c r="F23" s="27">
        <f>PRODUCT(F19)</f>
        <v>2</v>
      </c>
      <c r="G23" s="27">
        <f>PRODUCT(G19)</f>
        <v>28</v>
      </c>
      <c r="H23" s="27">
        <f>PRODUCT(H19)</f>
        <v>185</v>
      </c>
      <c r="I23" s="27">
        <f>PRODUCT(I19)</f>
        <v>454</v>
      </c>
      <c r="J23" s="1"/>
      <c r="K23" s="45">
        <f>PRODUCT((F23+G23)/E23)</f>
        <v>0.22556390977443608</v>
      </c>
      <c r="L23" s="45">
        <f>PRODUCT(H23/E23)</f>
        <v>1.3909774436090225</v>
      </c>
      <c r="M23" s="45">
        <f>PRODUCT(I23/128)</f>
        <v>3.546875</v>
      </c>
      <c r="N23" s="30">
        <f>PRODUCT(N19)</f>
        <v>0.58693617634769091</v>
      </c>
      <c r="O23" s="25">
        <f>PRODUCT(O19)</f>
        <v>701.95025728987991</v>
      </c>
      <c r="P23" s="46" t="s">
        <v>32</v>
      </c>
      <c r="Q23" s="47"/>
      <c r="R23" s="47"/>
      <c r="S23" s="56" t="s">
        <v>62</v>
      </c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 t="s">
        <v>37</v>
      </c>
      <c r="AE23" s="48"/>
      <c r="AF23" s="56" t="s">
        <v>63</v>
      </c>
      <c r="AG23" s="48"/>
      <c r="AH23" s="48"/>
      <c r="AI23" s="48"/>
      <c r="AJ23" s="49"/>
      <c r="AK23" s="5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1" t="s">
        <v>17</v>
      </c>
      <c r="C24" s="52"/>
      <c r="D24" s="53"/>
      <c r="E24" s="27"/>
      <c r="F24" s="27"/>
      <c r="G24" s="27"/>
      <c r="H24" s="27"/>
      <c r="I24" s="27"/>
      <c r="J24" s="1"/>
      <c r="K24" s="45"/>
      <c r="L24" s="45"/>
      <c r="M24" s="45"/>
      <c r="N24" s="30"/>
      <c r="O24" s="25"/>
      <c r="P24" s="54" t="s">
        <v>33</v>
      </c>
      <c r="Q24" s="55"/>
      <c r="R24" s="55"/>
      <c r="S24" s="56" t="s">
        <v>64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65</v>
      </c>
      <c r="AE24" s="56"/>
      <c r="AF24" s="56" t="s">
        <v>66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9" t="s">
        <v>18</v>
      </c>
      <c r="C25" s="60"/>
      <c r="D25" s="61"/>
      <c r="E25" s="28">
        <f>PRODUCT(Z19)</f>
        <v>5</v>
      </c>
      <c r="F25" s="28">
        <f>PRODUCT(AA19)</f>
        <v>0</v>
      </c>
      <c r="G25" s="28">
        <f>PRODUCT(AB19)</f>
        <v>0</v>
      </c>
      <c r="H25" s="28">
        <f>PRODUCT(AC19)</f>
        <v>6</v>
      </c>
      <c r="I25" s="28"/>
      <c r="J25" s="1"/>
      <c r="K25" s="62">
        <f>PRODUCT((F25+G25)/E25)</f>
        <v>0</v>
      </c>
      <c r="L25" s="62">
        <f>PRODUCT(H25/E25)</f>
        <v>1.2</v>
      </c>
      <c r="M25" s="62"/>
      <c r="N25" s="63"/>
      <c r="O25" s="25"/>
      <c r="P25" s="54" t="s">
        <v>34</v>
      </c>
      <c r="Q25" s="55"/>
      <c r="R25" s="55"/>
      <c r="S25" s="56" t="s">
        <v>62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37</v>
      </c>
      <c r="AE25" s="56"/>
      <c r="AF25" s="56" t="s">
        <v>63</v>
      </c>
      <c r="AG25" s="56"/>
      <c r="AH25" s="56"/>
      <c r="AI25" s="56"/>
      <c r="AJ25" s="57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64" t="s">
        <v>19</v>
      </c>
      <c r="C26" s="65"/>
      <c r="D26" s="66"/>
      <c r="E26" s="19">
        <f>SUM(E23:E25)</f>
        <v>138</v>
      </c>
      <c r="F26" s="19">
        <f>SUM(F23:F25)</f>
        <v>2</v>
      </c>
      <c r="G26" s="19">
        <f>SUM(G23:G25)</f>
        <v>28</v>
      </c>
      <c r="H26" s="19">
        <f>SUM(H23:H25)</f>
        <v>191</v>
      </c>
      <c r="I26" s="19">
        <f>SUM(I23:I25)</f>
        <v>454</v>
      </c>
      <c r="J26" s="1"/>
      <c r="K26" s="67">
        <f>PRODUCT((F26+G26)/E26)</f>
        <v>0.21739130434782608</v>
      </c>
      <c r="L26" s="67">
        <f>PRODUCT(H26/E26)</f>
        <v>1.3840579710144927</v>
      </c>
      <c r="M26" s="67">
        <v>3.52</v>
      </c>
      <c r="N26" s="31">
        <v>0.58699999999999997</v>
      </c>
      <c r="O26" s="25">
        <f>SUM(O23:O25)</f>
        <v>701.95025728987991</v>
      </c>
      <c r="P26" s="68" t="s">
        <v>35</v>
      </c>
      <c r="Q26" s="69"/>
      <c r="R26" s="69"/>
      <c r="S26" s="70" t="s">
        <v>90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1" t="s">
        <v>91</v>
      </c>
      <c r="AE26" s="70"/>
      <c r="AF26" s="70" t="s">
        <v>89</v>
      </c>
      <c r="AG26" s="70"/>
      <c r="AH26" s="70"/>
      <c r="AI26" s="70"/>
      <c r="AJ26" s="71"/>
      <c r="AK26" s="72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38</v>
      </c>
      <c r="C28" s="1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59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9"/>
      <c r="Q80" s="9"/>
      <c r="R80" s="9"/>
      <c r="S80" s="1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9"/>
      <c r="Q81" s="9"/>
      <c r="R81" s="9"/>
      <c r="S81" s="1"/>
      <c r="T81" s="25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9"/>
      <c r="Q84" s="9"/>
      <c r="R84" s="9"/>
      <c r="S84" s="1"/>
      <c r="T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9"/>
      <c r="Q85" s="9"/>
      <c r="R85" s="9"/>
      <c r="S85" s="1"/>
      <c r="T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9"/>
      <c r="Q86" s="9"/>
      <c r="R86" s="9"/>
      <c r="S86" s="1"/>
      <c r="T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9"/>
      <c r="Q87" s="9"/>
      <c r="R87" s="9"/>
      <c r="S87" s="87"/>
      <c r="T87" s="37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9"/>
      <c r="Q88" s="9"/>
      <c r="R88" s="9"/>
      <c r="S88" s="87"/>
      <c r="T88" s="37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9"/>
      <c r="Q89" s="9"/>
      <c r="R89" s="9"/>
      <c r="S89" s="1"/>
      <c r="T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9"/>
      <c r="Q90" s="9"/>
      <c r="R90" s="9"/>
      <c r="S90" s="1"/>
      <c r="T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88"/>
      <c r="Q91" s="88"/>
      <c r="R91" s="88"/>
      <c r="S91" s="87"/>
      <c r="T91" s="37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88"/>
      <c r="Q92" s="88"/>
      <c r="R92" s="88"/>
      <c r="S92" s="87"/>
      <c r="T92" s="37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88"/>
      <c r="Q93" s="88"/>
      <c r="R93" s="88"/>
      <c r="S93" s="87"/>
      <c r="T93" s="37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88"/>
      <c r="Q94" s="88"/>
      <c r="R94" s="88"/>
      <c r="S94" s="87"/>
      <c r="T94" s="37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88"/>
      <c r="Q95" s="88"/>
      <c r="R95" s="88"/>
      <c r="S95" s="87"/>
      <c r="T95" s="37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88"/>
      <c r="Q96" s="88"/>
      <c r="R96" s="88"/>
      <c r="S96" s="87"/>
      <c r="T96" s="37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88"/>
      <c r="Q97" s="88"/>
      <c r="R97" s="88"/>
      <c r="S97" s="87"/>
      <c r="T97" s="37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88"/>
      <c r="Q98" s="88"/>
      <c r="R98" s="88"/>
      <c r="S98" s="87"/>
      <c r="T98" s="37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88"/>
      <c r="Q99" s="88"/>
      <c r="R99" s="88"/>
      <c r="S99" s="87"/>
      <c r="T99" s="37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88"/>
      <c r="Q100" s="88"/>
      <c r="R100" s="88"/>
      <c r="S100" s="87"/>
      <c r="T100" s="37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88"/>
      <c r="Q101" s="88"/>
      <c r="R101" s="88"/>
      <c r="S101" s="87"/>
      <c r="T101" s="37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88"/>
      <c r="Q102" s="88"/>
      <c r="R102" s="88"/>
      <c r="S102" s="87"/>
      <c r="T102" s="37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88"/>
      <c r="Q103" s="88"/>
      <c r="R103" s="88"/>
      <c r="S103" s="87"/>
      <c r="T103" s="37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88"/>
      <c r="Q104" s="88"/>
      <c r="R104" s="88"/>
      <c r="S104" s="87"/>
      <c r="T104" s="37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88"/>
      <c r="Q105" s="88"/>
      <c r="R105" s="88"/>
      <c r="S105" s="87"/>
      <c r="T105" s="37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s="75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88"/>
      <c r="Q106" s="88"/>
      <c r="R106" s="88"/>
      <c r="S106" s="87"/>
      <c r="T106" s="37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s="75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88"/>
      <c r="Q107" s="88"/>
      <c r="R107" s="88"/>
      <c r="S107" s="87"/>
      <c r="T107" s="37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s="75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88"/>
      <c r="Q108" s="88"/>
      <c r="R108" s="88"/>
      <c r="S108" s="87"/>
      <c r="T108" s="37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s="75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88"/>
      <c r="Q109" s="88"/>
      <c r="R109" s="88"/>
      <c r="S109" s="87"/>
      <c r="T109" s="37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s="75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88"/>
      <c r="Q110" s="88"/>
      <c r="R110" s="88"/>
      <c r="S110" s="87"/>
      <c r="T110" s="37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s="75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88"/>
      <c r="Q111" s="88"/>
      <c r="R111" s="88"/>
      <c r="S111" s="87"/>
      <c r="T111" s="37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s="75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88"/>
      <c r="Q112" s="88"/>
      <c r="R112" s="88"/>
      <c r="S112" s="87"/>
      <c r="T112" s="37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s="75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88"/>
      <c r="Q113" s="88"/>
      <c r="R113" s="88"/>
      <c r="S113" s="87"/>
      <c r="T113" s="37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s="75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88"/>
      <c r="Q114" s="88"/>
      <c r="R114" s="88"/>
      <c r="S114" s="87"/>
      <c r="T114" s="37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s="75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88"/>
      <c r="Q115" s="88"/>
      <c r="R115" s="88"/>
      <c r="S115" s="87"/>
      <c r="T115" s="37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s="75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88"/>
      <c r="Q116" s="88"/>
      <c r="R116" s="88"/>
      <c r="S116" s="87"/>
      <c r="T116" s="37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s="75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88"/>
      <c r="Q117" s="88"/>
      <c r="R117" s="88"/>
      <c r="S117" s="87"/>
      <c r="T117" s="37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s="75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88"/>
      <c r="Q118" s="88"/>
      <c r="R118" s="88"/>
      <c r="S118" s="87"/>
      <c r="T118" s="37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s="75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88"/>
      <c r="Q119" s="88"/>
      <c r="R119" s="88"/>
      <c r="S119" s="87"/>
      <c r="T119" s="37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s="75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88"/>
      <c r="Q120" s="88"/>
      <c r="R120" s="88"/>
      <c r="S120" s="87"/>
      <c r="T120" s="37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s="75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88"/>
      <c r="Q121" s="88"/>
      <c r="R121" s="88"/>
      <c r="S121" s="87"/>
      <c r="T121" s="37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s="75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88"/>
      <c r="Q122" s="88"/>
      <c r="R122" s="88"/>
      <c r="S122" s="87"/>
      <c r="T122" s="37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s="75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88"/>
      <c r="Q123" s="88"/>
      <c r="R123" s="88"/>
      <c r="S123" s="87"/>
      <c r="T123" s="37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s="75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88"/>
      <c r="Q124" s="88"/>
      <c r="R124" s="88"/>
      <c r="S124" s="87"/>
      <c r="T124" s="37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s="75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88"/>
      <c r="Q125" s="88"/>
      <c r="R125" s="88"/>
      <c r="S125" s="87"/>
      <c r="T125" s="37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s="75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88"/>
      <c r="Q126" s="88"/>
      <c r="R126" s="88"/>
      <c r="S126" s="87"/>
      <c r="T126" s="37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s="75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88"/>
      <c r="Q127" s="88"/>
      <c r="R127" s="88"/>
      <c r="S127" s="87"/>
      <c r="T127" s="37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s="75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88"/>
      <c r="Q128" s="88"/>
      <c r="R128" s="88"/>
      <c r="S128" s="87"/>
      <c r="T128" s="37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s="75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88"/>
      <c r="Q129" s="88"/>
      <c r="R129" s="88"/>
      <c r="S129" s="87"/>
      <c r="T129" s="37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s="75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88"/>
      <c r="Q130" s="88"/>
      <c r="R130" s="88"/>
      <c r="S130" s="87"/>
      <c r="T130" s="37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s="75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88"/>
      <c r="Q131" s="88"/>
      <c r="R131" s="88"/>
      <c r="S131" s="87"/>
      <c r="T131" s="37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s="75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88"/>
      <c r="Q132" s="88"/>
      <c r="R132" s="88"/>
      <c r="S132" s="87"/>
      <c r="T132" s="37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s="75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88"/>
      <c r="Q133" s="88"/>
      <c r="R133" s="88"/>
      <c r="S133" s="87"/>
      <c r="T133" s="37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s="75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88"/>
      <c r="Q134" s="88"/>
      <c r="R134" s="88"/>
      <c r="S134" s="87"/>
      <c r="T134" s="37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s="75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88"/>
      <c r="Q135" s="88"/>
      <c r="R135" s="88"/>
      <c r="S135" s="87"/>
      <c r="T135" s="37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s="75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88"/>
      <c r="Q136" s="88"/>
      <c r="R136" s="88"/>
      <c r="S136" s="87"/>
      <c r="T136" s="37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s="75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88"/>
      <c r="Q137" s="88"/>
      <c r="R137" s="88"/>
      <c r="S137" s="87"/>
      <c r="T137" s="37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s="75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88"/>
      <c r="Q138" s="88"/>
      <c r="R138" s="88"/>
      <c r="S138" s="87"/>
      <c r="T138" s="37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s="75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88"/>
      <c r="Q139" s="88"/>
      <c r="R139" s="88"/>
      <c r="S139" s="87"/>
      <c r="T139" s="37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s="75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88"/>
      <c r="Q140" s="88"/>
      <c r="R140" s="88"/>
      <c r="S140" s="87"/>
      <c r="T140" s="37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s="75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88"/>
      <c r="Q141" s="88"/>
      <c r="R141" s="88"/>
      <c r="S141" s="87"/>
      <c r="T141" s="37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s="75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88"/>
      <c r="Q142" s="88"/>
      <c r="R142" s="88"/>
      <c r="S142" s="87"/>
      <c r="T142" s="37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s="75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88"/>
      <c r="Q143" s="88"/>
      <c r="R143" s="88"/>
      <c r="S143" s="87"/>
      <c r="T143" s="37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s="75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88"/>
      <c r="Q144" s="88"/>
      <c r="R144" s="88"/>
      <c r="S144" s="87"/>
      <c r="T144" s="37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s="75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88"/>
      <c r="Q145" s="88"/>
      <c r="R145" s="88"/>
      <c r="S145" s="87"/>
      <c r="T145" s="37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s="75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88"/>
      <c r="Q146" s="88"/>
      <c r="R146" s="88"/>
      <c r="S146" s="87"/>
      <c r="T146" s="37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s="75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88"/>
      <c r="Q147" s="88"/>
      <c r="R147" s="88"/>
      <c r="S147" s="87"/>
      <c r="T147" s="37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s="75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88"/>
      <c r="Q148" s="88"/>
      <c r="R148" s="88"/>
      <c r="S148" s="87"/>
      <c r="T148" s="37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s="75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88"/>
      <c r="Q149" s="88"/>
      <c r="R149" s="88"/>
      <c r="S149" s="87"/>
      <c r="T149" s="37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s="75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88"/>
      <c r="Q150" s="88"/>
      <c r="R150" s="88"/>
      <c r="S150" s="87"/>
      <c r="T150" s="37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s="75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88"/>
      <c r="Q151" s="88"/>
      <c r="R151" s="88"/>
      <c r="S151" s="87"/>
      <c r="T151" s="37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s="75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88"/>
      <c r="Q152" s="88"/>
      <c r="R152" s="88"/>
      <c r="S152" s="87"/>
      <c r="T152" s="37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s="75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88"/>
      <c r="Q153" s="88"/>
      <c r="R153" s="88"/>
      <c r="S153" s="87"/>
      <c r="T153" s="37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s="75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88"/>
      <c r="Q154" s="88"/>
      <c r="R154" s="88"/>
      <c r="S154" s="87"/>
      <c r="T154" s="37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s="75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88"/>
      <c r="Q155" s="88"/>
      <c r="R155" s="88"/>
      <c r="S155" s="87"/>
      <c r="T155" s="37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s="75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88"/>
      <c r="Q156" s="88"/>
      <c r="R156" s="88"/>
      <c r="S156" s="87"/>
      <c r="T156" s="37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s="75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88"/>
      <c r="Q157" s="88"/>
      <c r="R157" s="88"/>
      <c r="S157" s="87"/>
      <c r="T157" s="37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s="75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88"/>
      <c r="Q158" s="88"/>
      <c r="R158" s="88"/>
      <c r="S158" s="87"/>
      <c r="T158" s="37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s="75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88"/>
      <c r="Q159" s="88"/>
      <c r="R159" s="88"/>
      <c r="S159" s="87"/>
      <c r="T159" s="37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s="75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88"/>
      <c r="Q160" s="88"/>
      <c r="R160" s="88"/>
      <c r="S160" s="87"/>
      <c r="T160" s="37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s="75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88"/>
      <c r="Q161" s="88"/>
      <c r="R161" s="88"/>
      <c r="S161" s="87"/>
      <c r="T161" s="37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s="75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88"/>
      <c r="Q162" s="88"/>
      <c r="R162" s="88"/>
      <c r="S162" s="87"/>
      <c r="T162" s="37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s="75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88"/>
      <c r="Q163" s="88"/>
      <c r="R163" s="88"/>
      <c r="S163" s="87"/>
      <c r="T163" s="37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s="75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88"/>
      <c r="Q164" s="88"/>
      <c r="R164" s="88"/>
      <c r="S164" s="87"/>
      <c r="T164" s="37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s="75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88"/>
      <c r="Q165" s="88"/>
      <c r="R165" s="88"/>
      <c r="S165" s="87"/>
      <c r="T165" s="37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s="75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88"/>
      <c r="Q166" s="88"/>
      <c r="R166" s="88"/>
      <c r="S166" s="87"/>
      <c r="T166" s="37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s="75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88"/>
      <c r="Q167" s="88"/>
      <c r="R167" s="88"/>
      <c r="S167" s="87"/>
      <c r="T167" s="37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s="75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5"/>
      <c r="P168" s="88"/>
      <c r="Q168" s="88"/>
      <c r="R168" s="88"/>
      <c r="S168" s="87"/>
      <c r="T168" s="37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s="75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5"/>
      <c r="P169" s="88"/>
      <c r="Q169" s="88"/>
      <c r="R169" s="88"/>
      <c r="S169" s="87"/>
      <c r="T169" s="37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s="75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5"/>
      <c r="P170" s="88"/>
      <c r="Q170" s="88"/>
      <c r="R170" s="88"/>
      <c r="S170" s="87"/>
      <c r="T170" s="37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s="75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5"/>
      <c r="P171" s="88"/>
      <c r="Q171" s="88"/>
      <c r="R171" s="88"/>
      <c r="S171" s="87"/>
      <c r="T171" s="37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s="75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5"/>
      <c r="P172" s="88"/>
      <c r="Q172" s="88"/>
      <c r="R172" s="88"/>
      <c r="S172" s="87"/>
      <c r="T172" s="37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s="75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5"/>
      <c r="P173" s="88"/>
      <c r="Q173" s="88"/>
      <c r="R173" s="88"/>
      <c r="S173" s="87"/>
      <c r="T173" s="37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s="75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5"/>
      <c r="P174" s="88"/>
      <c r="Q174" s="88"/>
      <c r="R174" s="88"/>
      <c r="S174" s="87"/>
      <c r="T174" s="37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s="75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5"/>
      <c r="P175" s="88"/>
      <c r="Q175" s="88"/>
      <c r="R175" s="88"/>
      <c r="S175" s="87"/>
      <c r="T175" s="37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s="75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5"/>
      <c r="P176" s="88"/>
      <c r="Q176" s="88"/>
      <c r="R176" s="88"/>
      <c r="S176" s="87"/>
      <c r="T176" s="37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s="75" customFormat="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5"/>
      <c r="P177" s="88"/>
      <c r="Q177" s="88"/>
      <c r="R177" s="88"/>
      <c r="S177" s="87"/>
      <c r="T177" s="37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s="75" customFormat="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5"/>
      <c r="P178" s="88"/>
      <c r="Q178" s="88"/>
      <c r="R178" s="88"/>
      <c r="S178" s="87"/>
      <c r="T178" s="37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</sheetData>
  <sortState ref="B13:AK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1" style="118" customWidth="1"/>
    <col min="3" max="3" width="17.5703125" style="87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87" customWidth="1"/>
    <col min="12" max="12" width="6.28515625" style="87" customWidth="1"/>
    <col min="13" max="16" width="4.7109375" style="87" customWidth="1"/>
    <col min="17" max="21" width="6.7109375" style="87" customWidth="1"/>
    <col min="22" max="22" width="11" style="87" customWidth="1"/>
    <col min="23" max="23" width="24.140625" style="119" customWidth="1"/>
    <col min="24" max="24" width="9.42578125" style="87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5" t="s">
        <v>92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79"/>
      <c r="Y1" s="92"/>
      <c r="Z1" s="92"/>
      <c r="AA1" s="92"/>
      <c r="AB1" s="92"/>
      <c r="AC1" s="92"/>
      <c r="AD1" s="92"/>
    </row>
    <row r="2" spans="1:32" x14ac:dyDescent="0.25">
      <c r="A2" s="9"/>
      <c r="B2" s="11" t="s">
        <v>39</v>
      </c>
      <c r="C2" s="4" t="s">
        <v>51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3"/>
      <c r="Y2" s="92"/>
      <c r="Z2" s="92"/>
      <c r="AA2" s="92"/>
      <c r="AB2" s="92"/>
      <c r="AC2" s="92"/>
      <c r="AD2" s="92"/>
    </row>
    <row r="3" spans="1:32" x14ac:dyDescent="0.25">
      <c r="A3" s="9"/>
      <c r="B3" s="95" t="s">
        <v>67</v>
      </c>
      <c r="C3" s="23" t="s">
        <v>68</v>
      </c>
      <c r="D3" s="96" t="s">
        <v>69</v>
      </c>
      <c r="E3" s="97" t="s">
        <v>1</v>
      </c>
      <c r="F3" s="25"/>
      <c r="G3" s="98" t="s">
        <v>70</v>
      </c>
      <c r="H3" s="99" t="s">
        <v>71</v>
      </c>
      <c r="I3" s="99" t="s">
        <v>29</v>
      </c>
      <c r="J3" s="18" t="s">
        <v>72</v>
      </c>
      <c r="K3" s="100" t="s">
        <v>73</v>
      </c>
      <c r="L3" s="100" t="s">
        <v>74</v>
      </c>
      <c r="M3" s="98" t="s">
        <v>75</v>
      </c>
      <c r="N3" s="98" t="s">
        <v>28</v>
      </c>
      <c r="O3" s="99" t="s">
        <v>76</v>
      </c>
      <c r="P3" s="98" t="s">
        <v>71</v>
      </c>
      <c r="Q3" s="98" t="s">
        <v>3</v>
      </c>
      <c r="R3" s="98">
        <v>1</v>
      </c>
      <c r="S3" s="98">
        <v>2</v>
      </c>
      <c r="T3" s="98">
        <v>3</v>
      </c>
      <c r="U3" s="98" t="s">
        <v>77</v>
      </c>
      <c r="V3" s="18" t="s">
        <v>20</v>
      </c>
      <c r="W3" s="17" t="s">
        <v>78</v>
      </c>
      <c r="X3" s="17" t="s">
        <v>79</v>
      </c>
      <c r="Y3" s="92"/>
      <c r="Z3" s="92"/>
      <c r="AA3" s="92"/>
      <c r="AB3" s="92"/>
      <c r="AC3" s="92"/>
      <c r="AD3" s="92"/>
    </row>
    <row r="4" spans="1:32" x14ac:dyDescent="0.25">
      <c r="A4" s="121"/>
      <c r="B4" s="122" t="s">
        <v>80</v>
      </c>
      <c r="C4" s="135" t="s">
        <v>81</v>
      </c>
      <c r="D4" s="122" t="s">
        <v>85</v>
      </c>
      <c r="E4" s="141" t="s">
        <v>41</v>
      </c>
      <c r="F4" s="142"/>
      <c r="G4" s="123">
        <v>1</v>
      </c>
      <c r="H4" s="123"/>
      <c r="I4" s="123"/>
      <c r="J4" s="123"/>
      <c r="K4" s="123" t="s">
        <v>83</v>
      </c>
      <c r="L4" s="123"/>
      <c r="M4" s="123">
        <v>1</v>
      </c>
      <c r="N4" s="123"/>
      <c r="O4" s="123"/>
      <c r="P4" s="123"/>
      <c r="Q4" s="124" t="s">
        <v>105</v>
      </c>
      <c r="R4" s="124"/>
      <c r="S4" s="124" t="s">
        <v>103</v>
      </c>
      <c r="T4" s="124"/>
      <c r="U4" s="124" t="s">
        <v>107</v>
      </c>
      <c r="V4" s="143">
        <v>0.5</v>
      </c>
      <c r="W4" s="135" t="s">
        <v>86</v>
      </c>
      <c r="X4" s="124" t="s">
        <v>82</v>
      </c>
      <c r="Y4" s="92"/>
      <c r="Z4" s="92"/>
      <c r="AA4" s="92"/>
      <c r="AB4" s="92"/>
      <c r="AC4" s="92"/>
      <c r="AD4" s="92"/>
    </row>
    <row r="5" spans="1:32" x14ac:dyDescent="0.25">
      <c r="A5" s="24"/>
      <c r="B5" s="101" t="s">
        <v>84</v>
      </c>
      <c r="C5" s="102" t="s">
        <v>87</v>
      </c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3"/>
      <c r="X5" s="108"/>
      <c r="Y5" s="92"/>
      <c r="Z5" s="92"/>
      <c r="AA5" s="92"/>
      <c r="AB5" s="92"/>
      <c r="AC5" s="92"/>
      <c r="AD5" s="92"/>
    </row>
    <row r="6" spans="1:32" x14ac:dyDescent="0.25">
      <c r="A6" s="24"/>
      <c r="B6" s="109"/>
      <c r="C6" s="110"/>
      <c r="D6" s="110"/>
      <c r="E6" s="126"/>
      <c r="F6" s="126"/>
      <c r="G6" s="112"/>
      <c r="H6" s="113"/>
      <c r="I6" s="111"/>
      <c r="J6" s="113"/>
      <c r="K6" s="111"/>
      <c r="L6" s="113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4"/>
      <c r="Y6" s="92"/>
      <c r="Z6" s="92"/>
      <c r="AA6" s="92"/>
      <c r="AB6" s="92"/>
      <c r="AC6" s="92"/>
      <c r="AD6" s="92"/>
    </row>
    <row r="7" spans="1:32" s="117" customFormat="1" ht="18.75" customHeight="1" x14ac:dyDescent="0.2">
      <c r="A7" s="9"/>
      <c r="B7" s="127" t="s">
        <v>93</v>
      </c>
      <c r="C7" s="90"/>
      <c r="D7" s="91"/>
      <c r="E7" s="91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1"/>
      <c r="X7" s="79"/>
      <c r="Y7" s="25"/>
      <c r="Z7" s="25"/>
      <c r="AA7" s="25"/>
      <c r="AB7" s="25"/>
      <c r="AC7" s="25"/>
      <c r="AD7" s="25"/>
      <c r="AE7" s="25"/>
      <c r="AF7" s="25"/>
    </row>
    <row r="8" spans="1:32" s="128" customFormat="1" ht="15" customHeight="1" x14ac:dyDescent="0.2">
      <c r="A8" s="24"/>
      <c r="B8" s="95" t="s">
        <v>67</v>
      </c>
      <c r="C8" s="23" t="s">
        <v>94</v>
      </c>
      <c r="D8" s="96" t="s">
        <v>69</v>
      </c>
      <c r="E8" s="97" t="s">
        <v>1</v>
      </c>
      <c r="F8" s="38"/>
      <c r="G8" s="98" t="s">
        <v>70</v>
      </c>
      <c r="H8" s="99" t="s">
        <v>71</v>
      </c>
      <c r="I8" s="99" t="s">
        <v>29</v>
      </c>
      <c r="J8" s="18" t="s">
        <v>72</v>
      </c>
      <c r="K8" s="100" t="s">
        <v>73</v>
      </c>
      <c r="L8" s="100" t="s">
        <v>74</v>
      </c>
      <c r="M8" s="98" t="s">
        <v>75</v>
      </c>
      <c r="N8" s="98" t="s">
        <v>28</v>
      </c>
      <c r="O8" s="99" t="s">
        <v>76</v>
      </c>
      <c r="P8" s="98" t="s">
        <v>71</v>
      </c>
      <c r="Q8" s="98" t="s">
        <v>3</v>
      </c>
      <c r="R8" s="98">
        <v>1</v>
      </c>
      <c r="S8" s="98">
        <v>2</v>
      </c>
      <c r="T8" s="98">
        <v>3</v>
      </c>
      <c r="U8" s="98" t="s">
        <v>77</v>
      </c>
      <c r="V8" s="18" t="s">
        <v>95</v>
      </c>
      <c r="W8" s="17" t="s">
        <v>78</v>
      </c>
      <c r="X8" s="17" t="s">
        <v>79</v>
      </c>
      <c r="Y8" s="25"/>
      <c r="Z8" s="25"/>
      <c r="AA8" s="25"/>
      <c r="AB8" s="25"/>
      <c r="AC8" s="25"/>
      <c r="AD8" s="25"/>
      <c r="AE8" s="25"/>
      <c r="AF8" s="25"/>
    </row>
    <row r="9" spans="1:32" s="128" customFormat="1" ht="15" customHeight="1" x14ac:dyDescent="0.2">
      <c r="A9" s="24"/>
      <c r="B9" s="122" t="s">
        <v>97</v>
      </c>
      <c r="C9" s="135" t="s">
        <v>98</v>
      </c>
      <c r="D9" s="122" t="s">
        <v>96</v>
      </c>
      <c r="E9" s="135" t="s">
        <v>41</v>
      </c>
      <c r="F9" s="136"/>
      <c r="G9" s="137">
        <v>1</v>
      </c>
      <c r="H9" s="124"/>
      <c r="I9" s="137"/>
      <c r="J9" s="123" t="s">
        <v>101</v>
      </c>
      <c r="K9" s="137">
        <v>2</v>
      </c>
      <c r="L9" s="124"/>
      <c r="M9" s="138">
        <v>1</v>
      </c>
      <c r="N9" s="129"/>
      <c r="O9" s="129">
        <v>2</v>
      </c>
      <c r="P9" s="129">
        <v>3</v>
      </c>
      <c r="Q9" s="124" t="s">
        <v>102</v>
      </c>
      <c r="R9" s="124" t="s">
        <v>103</v>
      </c>
      <c r="S9" s="124" t="s">
        <v>104</v>
      </c>
      <c r="T9" s="124" t="s">
        <v>105</v>
      </c>
      <c r="U9" s="139" t="s">
        <v>106</v>
      </c>
      <c r="V9" s="140">
        <v>0.75</v>
      </c>
      <c r="W9" s="135" t="s">
        <v>99</v>
      </c>
      <c r="X9" s="123">
        <v>843</v>
      </c>
      <c r="Y9" s="25"/>
      <c r="Z9" s="25"/>
      <c r="AA9" s="25"/>
      <c r="AB9" s="25"/>
      <c r="AC9" s="25"/>
      <c r="AD9" s="25"/>
      <c r="AE9" s="25"/>
      <c r="AF9" s="25"/>
    </row>
    <row r="10" spans="1:32" x14ac:dyDescent="0.25">
      <c r="A10" s="24"/>
      <c r="B10" s="130" t="s">
        <v>84</v>
      </c>
      <c r="C10" s="102" t="s">
        <v>100</v>
      </c>
      <c r="D10" s="132"/>
      <c r="E10" s="107"/>
      <c r="F10" s="106"/>
      <c r="G10" s="133"/>
      <c r="H10" s="107"/>
      <c r="I10" s="103"/>
      <c r="J10" s="107"/>
      <c r="K10" s="107"/>
      <c r="L10" s="107"/>
      <c r="M10" s="107"/>
      <c r="N10" s="107"/>
      <c r="O10" s="107"/>
      <c r="P10" s="107"/>
      <c r="Q10" s="107"/>
      <c r="R10" s="131"/>
      <c r="S10" s="107"/>
      <c r="T10" s="107"/>
      <c r="U10" s="107"/>
      <c r="V10" s="107"/>
      <c r="W10" s="131"/>
      <c r="X10" s="108"/>
      <c r="Y10" s="92"/>
      <c r="Z10" s="92"/>
      <c r="AA10" s="92"/>
      <c r="AB10" s="92"/>
      <c r="AC10" s="92"/>
      <c r="AD10" s="92"/>
    </row>
    <row r="11" spans="1:32" x14ac:dyDescent="0.25">
      <c r="A11" s="24"/>
      <c r="B11" s="134"/>
      <c r="C11" s="111"/>
      <c r="D11" s="110"/>
      <c r="E11" s="126"/>
      <c r="F11" s="126"/>
      <c r="G11" s="111"/>
      <c r="H11" s="113"/>
      <c r="I11" s="113"/>
      <c r="J11" s="113"/>
      <c r="K11" s="113"/>
      <c r="L11" s="113"/>
      <c r="M11" s="111"/>
      <c r="N11" s="113"/>
      <c r="O11" s="113"/>
      <c r="P11" s="113"/>
      <c r="Q11" s="113"/>
      <c r="R11" s="111"/>
      <c r="S11" s="113"/>
      <c r="T11" s="113"/>
      <c r="U11" s="113"/>
      <c r="V11" s="113"/>
      <c r="W11" s="111"/>
      <c r="X11" s="114"/>
      <c r="Y11" s="92"/>
      <c r="Z11" s="92"/>
      <c r="AA11" s="92"/>
      <c r="AB11" s="92"/>
      <c r="AC11" s="92"/>
      <c r="AD11" s="92"/>
    </row>
    <row r="12" spans="1:32" s="128" customFormat="1" ht="15" customHeight="1" x14ac:dyDescent="0.25">
      <c r="A12" s="24"/>
      <c r="B12" s="115"/>
      <c r="C12" s="1"/>
      <c r="D12" s="115"/>
      <c r="E12" s="116"/>
      <c r="F12" s="3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92"/>
      <c r="Z13" s="92"/>
      <c r="AA13" s="92"/>
      <c r="AB13" s="92"/>
      <c r="AC13" s="92"/>
      <c r="AD13" s="92"/>
    </row>
    <row r="14" spans="1:32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92"/>
      <c r="Z14" s="92"/>
      <c r="AA14" s="92"/>
      <c r="AB14" s="92"/>
      <c r="AC14" s="92"/>
      <c r="AD14" s="92"/>
    </row>
    <row r="15" spans="1:32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92"/>
      <c r="Z15" s="92"/>
      <c r="AA15" s="92"/>
      <c r="AB15" s="92"/>
      <c r="AC15" s="92"/>
      <c r="AD15" s="92"/>
    </row>
    <row r="16" spans="1:32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92"/>
      <c r="Z81" s="92"/>
      <c r="AA81" s="92"/>
      <c r="AB81" s="92"/>
      <c r="AC81" s="92"/>
      <c r="AD81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2019-02-02T15:56:07Z</dcterms:modified>
</cp:coreProperties>
</file>