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M13" i="2" l="1"/>
  <c r="O10" i="5" l="1"/>
  <c r="N10" i="5"/>
  <c r="M10" i="5"/>
  <c r="L10" i="5"/>
  <c r="H11" i="5"/>
  <c r="K10" i="5"/>
  <c r="AS7" i="5"/>
  <c r="AQ7" i="5"/>
  <c r="AR7" i="5" s="1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G7" i="5"/>
  <c r="G11" i="5" s="1"/>
  <c r="G13" i="5" s="1"/>
  <c r="F7" i="5"/>
  <c r="F11" i="5" s="1"/>
  <c r="E7" i="5"/>
  <c r="E11" i="5" s="1"/>
  <c r="E13" i="5" s="1"/>
  <c r="F12" i="5" l="1"/>
  <c r="H12" i="5"/>
  <c r="H13" i="5" s="1"/>
  <c r="M13" i="5" s="1"/>
  <c r="K13" i="5"/>
  <c r="J13" i="5" s="1"/>
  <c r="F13" i="5"/>
  <c r="O13" i="5"/>
  <c r="O12" i="5"/>
  <c r="J12" i="5"/>
  <c r="L12" i="5"/>
  <c r="AF7" i="5"/>
  <c r="M12" i="5" l="1"/>
  <c r="N12" i="5"/>
  <c r="N13" i="5"/>
  <c r="L13" i="5"/>
  <c r="AQ11" i="1" l="1"/>
  <c r="AP11" i="1"/>
  <c r="AO11" i="1"/>
  <c r="AN11" i="1"/>
  <c r="AM11" i="1"/>
  <c r="AL11" i="1"/>
  <c r="Y11" i="1"/>
  <c r="I17" i="1" s="1"/>
  <c r="X11" i="1"/>
  <c r="H17" i="1" s="1"/>
  <c r="W11" i="1"/>
  <c r="G17" i="1" s="1"/>
  <c r="V11" i="1"/>
  <c r="F17" i="1" s="1"/>
  <c r="U11" i="1"/>
  <c r="E17" i="1" s="1"/>
  <c r="O11" i="1"/>
  <c r="O16" i="1" s="1"/>
  <c r="O19" i="1" s="1"/>
  <c r="O20" i="1" s="1"/>
  <c r="M11" i="1"/>
  <c r="L11" i="1"/>
  <c r="K11" i="1"/>
  <c r="J11" i="1"/>
  <c r="I11" i="1"/>
  <c r="H11" i="1"/>
  <c r="H16" i="1" s="1"/>
  <c r="G11" i="1"/>
  <c r="G16" i="1" s="1"/>
  <c r="F11" i="1"/>
  <c r="F16" i="1" s="1"/>
  <c r="E11" i="1"/>
  <c r="E16" i="1" s="1"/>
  <c r="E19" i="1" l="1"/>
  <c r="D13" i="1"/>
  <c r="M17" i="1"/>
  <c r="L17" i="1"/>
  <c r="G19" i="1"/>
  <c r="K17" i="1"/>
  <c r="K16" i="1"/>
  <c r="F19" i="1"/>
  <c r="H19" i="1"/>
  <c r="L19" i="1" s="1"/>
  <c r="L16" i="1"/>
  <c r="I16" i="1"/>
  <c r="N17" i="1"/>
  <c r="Z11" i="1" s="1"/>
  <c r="N11" i="1"/>
  <c r="N16" i="1" s="1"/>
  <c r="K19" i="1" l="1"/>
  <c r="I19" i="1"/>
  <c r="M16" i="1"/>
  <c r="N19" i="1" l="1"/>
  <c r="M19" i="1"/>
</calcChain>
</file>

<file path=xl/sharedStrings.xml><?xml version="1.0" encoding="utf-8"?>
<sst xmlns="http://schemas.openxmlformats.org/spreadsheetml/2006/main" count="307" uniqueCount="140">
  <si>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</si>
  <si>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</si>
  <si>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</si>
  <si>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</si>
  <si>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</si>
  <si>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</si>
  <si>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</si>
  <si>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</si>
  <si>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</si>
  <si>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</si>
  <si>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</si>
  <si>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</si>
  <si>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</si>
  <si>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</si>
  <si>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</si>
  <si>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</si>
  <si>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</si>
  <si>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</si>
  <si>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</si>
  <si>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</si>
  <si>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</si>
  <si>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</si>
  <si>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</si>
  <si>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</si>
  <si>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</si>
  <si>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</si>
  <si>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</si>
  <si>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</si>
  <si>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</si>
  <si>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</si>
  <si>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</si>
  <si>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</si>
  <si>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</si>
  <si>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</si>
  <si>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</si>
  <si>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</si>
  <si>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</si>
  <si>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</si>
  <si>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</si>
  <si>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</si>
  <si>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</si>
  <si>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</si>
  <si>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</si>
  <si>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</si>
  <si>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Tahko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</si>
  <si>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</si>
  <si>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</si>
  <si>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</si>
  <si>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</si>
  <si>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</si>
  <si>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</si>
  <si>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</si>
  <si>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3.  ottelu</t>
  </si>
  <si>
    <t>Patrik Vartama</t>
  </si>
  <si>
    <t>12.4.1998   Hämeenlinna</t>
  </si>
  <si>
    <t>3.</t>
  </si>
  <si>
    <t>2.</t>
  </si>
  <si>
    <t>JoKo</t>
  </si>
  <si>
    <t>Tahko = Hyvinkään Tahko  (1915)</t>
  </si>
  <si>
    <t>11.05. 2017  Tahko - SoJy  0-1  (1-2, 2-2)</t>
  </si>
  <si>
    <t xml:space="preserve">  19 v   0 kk 29 pv</t>
  </si>
  <si>
    <t>19.05. 2017  PattU - Tahko  2-0  (6-5, 3-2)</t>
  </si>
  <si>
    <t xml:space="preserve">  19 v   1 kk   7 pv</t>
  </si>
  <si>
    <t>13.  ottelu</t>
  </si>
  <si>
    <t>17.06. 2017  KaMa - Tahko  0-1  (2-2, 2-3)</t>
  </si>
  <si>
    <t xml:space="preserve">  19 v   2 kk   5 pv</t>
  </si>
  <si>
    <t>03.07. 2016  Kouvola</t>
  </si>
  <si>
    <t xml:space="preserve">  2-1  (16-3, 1-2, 0-0, 2-1)</t>
  </si>
  <si>
    <t>3p</t>
  </si>
  <si>
    <t>Mika Lehto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</si>
  <si>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</si>
  <si>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</si>
  <si>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</si>
  <si>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</si>
  <si>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</si>
  <si>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</si>
  <si>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</si>
  <si>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</si>
  <si>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</si>
  <si>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</si>
  <si>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1-3  JoMa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</si>
  <si>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</si>
  <si>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</si>
  <si>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</si>
  <si>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</si>
  <si>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</si>
  <si>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</si>
  <si>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</si>
  <si>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2/2</t>
  </si>
  <si>
    <t>3/4</t>
  </si>
  <si>
    <t>5/7</t>
  </si>
  <si>
    <t>A-POJAT</t>
  </si>
  <si>
    <t>30.06. 2017  Imatra</t>
  </si>
  <si>
    <t xml:space="preserve">  1-2  (1-2, 5-1, 0-1)</t>
  </si>
  <si>
    <t>2k</t>
  </si>
  <si>
    <t>I p</t>
  </si>
  <si>
    <t>2</t>
  </si>
  <si>
    <t>3/5</t>
  </si>
  <si>
    <t>1/3</t>
  </si>
  <si>
    <t>JoKo = Jokioisten Koetus  (1902),  kasvattajaseura</t>
  </si>
  <si>
    <t xml:space="preserve">      Runkosarja TOP-30</t>
  </si>
  <si>
    <t>Ylempi loppusarja TOP-10</t>
  </si>
  <si>
    <t>YHTEENSÄ</t>
  </si>
  <si>
    <t>YKKÖSPESIS</t>
  </si>
  <si>
    <t>SUOMENSARJA</t>
  </si>
  <si>
    <t>KAIKKI OTTELUT</t>
  </si>
  <si>
    <t>5.</t>
  </si>
  <si>
    <t>9.</t>
  </si>
  <si>
    <t>29.06. 2018  Joensuu</t>
  </si>
  <si>
    <t>48.  ottelu</t>
  </si>
  <si>
    <t>17.06. 2018  Tahko - PattU  2-1  (5-4, 0-2, 1-0)</t>
  </si>
  <si>
    <t xml:space="preserve">  20 v   2 kk   5 pv</t>
  </si>
  <si>
    <t xml:space="preserve">  1-0  (3-2, 3-3)</t>
  </si>
  <si>
    <t>1v</t>
  </si>
  <si>
    <t>1/7</t>
  </si>
  <si>
    <t>0/4</t>
  </si>
  <si>
    <t>4/12</t>
  </si>
  <si>
    <t>2/6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</si>
  <si>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</si>
  <si>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</si>
  <si>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</si>
  <si>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</si>
  <si>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</si>
  <si>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</si>
  <si>
    <t>MIEHET</t>
  </si>
  <si>
    <t>07.07. 2019  Seinäjoki</t>
  </si>
  <si>
    <t xml:space="preserve">  1-2  (0-11, 7-4, 1-2)</t>
  </si>
  <si>
    <t>s</t>
  </si>
  <si>
    <t>1/1</t>
  </si>
  <si>
    <t>4566</t>
  </si>
  <si>
    <t>Ikä ensimmäisessä ottelussa</t>
  </si>
  <si>
    <t>0/2</t>
  </si>
  <si>
    <t>1/2</t>
  </si>
  <si>
    <t>Markku Hylkilä</t>
  </si>
  <si>
    <t xml:space="preserve">  21 v  3 kk  25 pv</t>
  </si>
  <si>
    <t>10.</t>
  </si>
  <si>
    <t>0-3  JoMa</t>
  </si>
  <si>
    <t>6.</t>
  </si>
  <si>
    <t>0-2  ViVe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</si>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</sst>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2" borderId="11" xfId="0" applyFont="1" applyFill="1" applyBorder="1" applyAlignment="1">
      <alignment horizontal="center"/>
    </xf>
    <xf numFmtId="0" fontId="9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165" fontId="3" fillId="8" borderId="4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9" xfId="0" applyFont="1" applyFill="1" applyBorder="1"/>
    <xf numFmtId="0" fontId="3" fillId="8" borderId="12" xfId="0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3" fillId="2" borderId="8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6" fillId="3" borderId="12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3" fillId="3" borderId="6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left"/>
    </xf>
    <xf numFmtId="165" fontId="3" fillId="8" borderId="3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76" customWidth="1"/>
    <col min="45" max="16384" width="9.140625" style="76"/>
  </cols>
  <sheetData>
    <row r="1" spans="1:44" ht="17.25" customHeight="1" x14ac:dyDescent="0.25">
      <c r="A1" s="91"/>
      <c r="B1" s="25" t="s">
        <v>53</v>
      </c>
      <c r="C1" s="49"/>
      <c r="D1" s="50"/>
      <c r="E1" s="51" t="s">
        <v>54</v>
      </c>
      <c r="F1" s="63"/>
      <c r="G1" s="79"/>
      <c r="H1" s="79"/>
      <c r="I1" s="79"/>
      <c r="J1" s="79"/>
      <c r="K1" s="80"/>
      <c r="L1" s="79"/>
      <c r="M1" s="80"/>
      <c r="N1" s="80"/>
      <c r="O1" s="79"/>
      <c r="P1" s="81"/>
      <c r="Q1" s="81"/>
      <c r="R1" s="81"/>
      <c r="S1" s="81"/>
      <c r="T1" s="81"/>
      <c r="U1" s="79"/>
      <c r="V1" s="80"/>
      <c r="W1" s="80"/>
      <c r="X1" s="80"/>
      <c r="Y1" s="80"/>
      <c r="Z1" s="80"/>
      <c r="AA1" s="79"/>
      <c r="AB1" s="79"/>
      <c r="AC1" s="79"/>
      <c r="AD1" s="79"/>
      <c r="AE1" s="79"/>
      <c r="AF1" s="79"/>
      <c r="AG1" s="80"/>
      <c r="AH1" s="80"/>
      <c r="AI1" s="80"/>
      <c r="AJ1" s="80"/>
      <c r="AK1" s="79"/>
      <c r="AL1" s="80"/>
      <c r="AM1" s="80"/>
      <c r="AN1" s="80"/>
      <c r="AO1" s="80"/>
      <c r="AP1" s="80"/>
      <c r="AQ1" s="80"/>
      <c r="AR1" s="30"/>
    </row>
    <row r="2" spans="1:44" s="84" customFormat="1" ht="15" customHeight="1" x14ac:dyDescent="0.25">
      <c r="A2" s="82"/>
      <c r="B2" s="62" t="s">
        <v>45</v>
      </c>
      <c r="C2" s="64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83"/>
      <c r="P2" s="13" t="s">
        <v>100</v>
      </c>
      <c r="Q2" s="11"/>
      <c r="R2" s="6"/>
      <c r="S2" s="12"/>
      <c r="T2" s="83"/>
      <c r="U2" s="11" t="s">
        <v>10</v>
      </c>
      <c r="V2" s="6"/>
      <c r="W2" s="6"/>
      <c r="X2" s="11"/>
      <c r="Y2" s="92"/>
      <c r="Z2" s="93"/>
      <c r="AA2" s="83"/>
      <c r="AB2" s="13" t="s">
        <v>101</v>
      </c>
      <c r="AC2" s="11"/>
      <c r="AD2" s="6"/>
      <c r="AE2" s="12"/>
      <c r="AF2" s="83"/>
      <c r="AG2" s="13" t="s">
        <v>70</v>
      </c>
      <c r="AH2" s="6"/>
      <c r="AI2" s="6"/>
      <c r="AJ2" s="7"/>
      <c r="AK2" s="83"/>
      <c r="AL2" s="13" t="s">
        <v>71</v>
      </c>
      <c r="AM2" s="11"/>
      <c r="AN2" s="6"/>
      <c r="AO2" s="94" t="s">
        <v>72</v>
      </c>
      <c r="AP2" s="6"/>
      <c r="AQ2" s="7"/>
      <c r="AR2" s="30"/>
    </row>
    <row r="3" spans="1:44" s="84" customFormat="1" ht="15" customHeight="1" x14ac:dyDescent="0.25">
      <c r="A3" s="82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73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73</v>
      </c>
      <c r="AE3" s="10" t="s">
        <v>12</v>
      </c>
      <c r="AF3" s="14"/>
      <c r="AG3" s="10" t="s">
        <v>74</v>
      </c>
      <c r="AH3" s="10" t="s">
        <v>75</v>
      </c>
      <c r="AI3" s="7" t="s">
        <v>76</v>
      </c>
      <c r="AJ3" s="10" t="s">
        <v>77</v>
      </c>
      <c r="AK3" s="14"/>
      <c r="AL3" s="10" t="s">
        <v>18</v>
      </c>
      <c r="AM3" s="10" t="s">
        <v>19</v>
      </c>
      <c r="AN3" s="7" t="s">
        <v>78</v>
      </c>
      <c r="AO3" s="7" t="s">
        <v>24</v>
      </c>
      <c r="AP3" s="9" t="s">
        <v>25</v>
      </c>
      <c r="AQ3" s="10" t="s">
        <v>26</v>
      </c>
      <c r="AR3" s="30"/>
    </row>
    <row r="4" spans="1:44" s="84" customFormat="1" ht="15" customHeight="1" x14ac:dyDescent="0.25">
      <c r="A4" s="82"/>
      <c r="B4" s="15">
        <v>2014</v>
      </c>
      <c r="C4" s="15" t="s">
        <v>56</v>
      </c>
      <c r="D4" s="16" t="s">
        <v>57</v>
      </c>
      <c r="E4" s="15"/>
      <c r="F4" s="17" t="s">
        <v>27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19"/>
      <c r="V4" s="20"/>
      <c r="W4" s="21"/>
      <c r="X4" s="20"/>
      <c r="Y4" s="20"/>
      <c r="Z4" s="95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84" customFormat="1" ht="15" customHeight="1" x14ac:dyDescent="0.25">
      <c r="A5" s="82"/>
      <c r="B5" s="15">
        <v>2015</v>
      </c>
      <c r="C5" s="15" t="s">
        <v>55</v>
      </c>
      <c r="D5" s="16" t="s">
        <v>57</v>
      </c>
      <c r="E5" s="15"/>
      <c r="F5" s="17" t="s">
        <v>27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7"/>
      <c r="R5" s="10"/>
      <c r="S5" s="10"/>
      <c r="T5" s="14"/>
      <c r="U5" s="19"/>
      <c r="V5" s="20"/>
      <c r="W5" s="21"/>
      <c r="X5" s="20"/>
      <c r="Y5" s="20"/>
      <c r="Z5" s="95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84" customFormat="1" ht="15" customHeight="1" x14ac:dyDescent="0.25">
      <c r="A6" s="82"/>
      <c r="B6" s="15">
        <v>2016</v>
      </c>
      <c r="C6" s="15" t="s">
        <v>55</v>
      </c>
      <c r="D6" s="16" t="s">
        <v>57</v>
      </c>
      <c r="E6" s="15"/>
      <c r="F6" s="17" t="s">
        <v>27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7"/>
      <c r="R6" s="10"/>
      <c r="S6" s="10"/>
      <c r="T6" s="14"/>
      <c r="U6" s="20"/>
      <c r="V6" s="20"/>
      <c r="W6" s="21"/>
      <c r="X6" s="20"/>
      <c r="Y6" s="20"/>
      <c r="Z6" s="95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84" customFormat="1" ht="15" customHeight="1" x14ac:dyDescent="0.25">
      <c r="A7" s="82"/>
      <c r="B7" s="20">
        <v>2017</v>
      </c>
      <c r="C7" s="20" t="s">
        <v>79</v>
      </c>
      <c r="D7" s="25" t="s">
        <v>44</v>
      </c>
      <c r="E7" s="20">
        <v>31</v>
      </c>
      <c r="F7" s="20">
        <v>0</v>
      </c>
      <c r="G7" s="20">
        <v>6</v>
      </c>
      <c r="H7" s="20">
        <v>9</v>
      </c>
      <c r="I7" s="20">
        <v>58</v>
      </c>
      <c r="J7" s="20">
        <v>21</v>
      </c>
      <c r="K7" s="20">
        <v>15</v>
      </c>
      <c r="L7" s="20">
        <v>16</v>
      </c>
      <c r="M7" s="20">
        <v>6</v>
      </c>
      <c r="N7" s="35">
        <v>0.39179999999999998</v>
      </c>
      <c r="O7" s="14">
        <v>148</v>
      </c>
      <c r="P7" s="10"/>
      <c r="Q7" s="10"/>
      <c r="R7" s="10"/>
      <c r="S7" s="10"/>
      <c r="T7" s="14"/>
      <c r="U7" s="20">
        <v>4</v>
      </c>
      <c r="V7" s="21">
        <v>0</v>
      </c>
      <c r="W7" s="21">
        <v>1</v>
      </c>
      <c r="X7" s="20">
        <v>1</v>
      </c>
      <c r="Y7" s="20">
        <v>6</v>
      </c>
      <c r="Z7" s="95">
        <v>0.26100000000000001</v>
      </c>
      <c r="AA7" s="14"/>
      <c r="AB7" s="10"/>
      <c r="AC7" s="10"/>
      <c r="AD7" s="10"/>
      <c r="AE7" s="10"/>
      <c r="AF7" s="14"/>
      <c r="AG7" s="19" t="s">
        <v>80</v>
      </c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84" customFormat="1" ht="15" customHeight="1" x14ac:dyDescent="0.25">
      <c r="A8" s="82"/>
      <c r="B8" s="20">
        <v>2018</v>
      </c>
      <c r="C8" s="20" t="s">
        <v>118</v>
      </c>
      <c r="D8" s="25" t="s">
        <v>44</v>
      </c>
      <c r="E8" s="20">
        <v>32</v>
      </c>
      <c r="F8" s="20">
        <v>1</v>
      </c>
      <c r="G8" s="20">
        <v>3</v>
      </c>
      <c r="H8" s="20">
        <v>25</v>
      </c>
      <c r="I8" s="20">
        <v>108</v>
      </c>
      <c r="J8" s="20">
        <v>29</v>
      </c>
      <c r="K8" s="20">
        <v>51</v>
      </c>
      <c r="L8" s="20">
        <v>24</v>
      </c>
      <c r="M8" s="20">
        <v>4</v>
      </c>
      <c r="N8" s="35">
        <v>0.52939999999999998</v>
      </c>
      <c r="O8" s="14">
        <v>204</v>
      </c>
      <c r="P8" s="10"/>
      <c r="Q8" s="10"/>
      <c r="R8" s="10"/>
      <c r="S8" s="10"/>
      <c r="T8" s="14"/>
      <c r="U8" s="20"/>
      <c r="V8" s="21"/>
      <c r="W8" s="21"/>
      <c r="X8" s="20"/>
      <c r="Y8" s="20"/>
      <c r="Z8" s="95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84" customFormat="1" ht="15" customHeight="1" x14ac:dyDescent="0.25">
      <c r="A9" s="82"/>
      <c r="B9" s="20">
        <v>2019</v>
      </c>
      <c r="C9" s="20" t="s">
        <v>106</v>
      </c>
      <c r="D9" s="25" t="s">
        <v>44</v>
      </c>
      <c r="E9" s="20">
        <v>30</v>
      </c>
      <c r="F9" s="20">
        <v>1</v>
      </c>
      <c r="G9" s="20">
        <v>4</v>
      </c>
      <c r="H9" s="20">
        <v>47</v>
      </c>
      <c r="I9" s="20">
        <v>124</v>
      </c>
      <c r="J9" s="20">
        <v>21</v>
      </c>
      <c r="K9" s="20">
        <v>50</v>
      </c>
      <c r="L9" s="20">
        <v>48</v>
      </c>
      <c r="M9" s="20">
        <v>5</v>
      </c>
      <c r="N9" s="174">
        <v>0.62</v>
      </c>
      <c r="O9" s="143">
        <v>200</v>
      </c>
      <c r="P9" s="10"/>
      <c r="Q9" s="10" t="s">
        <v>135</v>
      </c>
      <c r="R9" s="10"/>
      <c r="S9" s="10"/>
      <c r="T9" s="14"/>
      <c r="U9" s="20">
        <v>3</v>
      </c>
      <c r="V9" s="21">
        <v>0</v>
      </c>
      <c r="W9" s="21">
        <v>1</v>
      </c>
      <c r="X9" s="20">
        <v>3</v>
      </c>
      <c r="Y9" s="20">
        <v>12</v>
      </c>
      <c r="Z9" s="95">
        <v>0.48</v>
      </c>
      <c r="AA9" s="14"/>
      <c r="AB9" s="10"/>
      <c r="AC9" s="10"/>
      <c r="AD9" s="10"/>
      <c r="AE9" s="10"/>
      <c r="AF9" s="14"/>
      <c r="AG9" s="19" t="s">
        <v>136</v>
      </c>
      <c r="AH9" s="19"/>
      <c r="AI9" s="19"/>
      <c r="AJ9" s="19"/>
      <c r="AK9" s="14"/>
      <c r="AL9" s="20"/>
      <c r="AM9" s="19"/>
      <c r="AN9" s="23"/>
      <c r="AO9" s="21"/>
      <c r="AP9" s="24"/>
      <c r="AQ9" s="20"/>
      <c r="AR9" s="30"/>
    </row>
    <row r="10" spans="1:44" s="84" customFormat="1" ht="15" customHeight="1" x14ac:dyDescent="0.25">
      <c r="A10" s="82"/>
      <c r="B10" s="20">
        <v>2020</v>
      </c>
      <c r="C10" s="20" t="s">
        <v>137</v>
      </c>
      <c r="D10" s="25" t="s">
        <v>44</v>
      </c>
      <c r="E10" s="20">
        <v>24</v>
      </c>
      <c r="F10" s="20">
        <v>0</v>
      </c>
      <c r="G10" s="20">
        <v>2</v>
      </c>
      <c r="H10" s="20">
        <v>34</v>
      </c>
      <c r="I10" s="20">
        <v>100</v>
      </c>
      <c r="J10" s="20">
        <v>62</v>
      </c>
      <c r="K10" s="20">
        <v>27</v>
      </c>
      <c r="L10" s="20">
        <v>9</v>
      </c>
      <c r="M10" s="20">
        <v>2</v>
      </c>
      <c r="N10" s="95">
        <v>0.5494</v>
      </c>
      <c r="O10" s="28">
        <v>182</v>
      </c>
      <c r="P10" s="96"/>
      <c r="Q10" s="10" t="s">
        <v>135</v>
      </c>
      <c r="R10" s="10"/>
      <c r="S10" s="10"/>
      <c r="T10" s="30"/>
      <c r="U10" s="20">
        <v>2</v>
      </c>
      <c r="V10" s="20">
        <v>0</v>
      </c>
      <c r="W10" s="21">
        <v>0</v>
      </c>
      <c r="X10" s="20">
        <v>2</v>
      </c>
      <c r="Y10" s="20">
        <v>11</v>
      </c>
      <c r="Z10" s="121">
        <v>0.6875</v>
      </c>
      <c r="AA10" s="28">
        <v>16</v>
      </c>
      <c r="AB10" s="10"/>
      <c r="AC10" s="10"/>
      <c r="AD10" s="10"/>
      <c r="AE10" s="10"/>
      <c r="AF10" s="14"/>
      <c r="AG10" s="19" t="s">
        <v>138</v>
      </c>
      <c r="AH10" s="19"/>
      <c r="AI10" s="19"/>
      <c r="AJ10" s="19"/>
      <c r="AK10" s="14"/>
      <c r="AL10" s="20">
        <v>1</v>
      </c>
      <c r="AM10" s="19"/>
      <c r="AN10" s="23"/>
      <c r="AO10" s="21"/>
      <c r="AP10" s="24"/>
      <c r="AQ10" s="20"/>
      <c r="AR10" s="30"/>
    </row>
    <row r="11" spans="1:44" s="84" customFormat="1" ht="15" customHeight="1" x14ac:dyDescent="0.25">
      <c r="A11" s="78"/>
      <c r="B11" s="8" t="s">
        <v>6</v>
      </c>
      <c r="C11" s="9"/>
      <c r="D11" s="7"/>
      <c r="E11" s="10">
        <f t="shared" ref="E11:M11" si="0">SUM(E4:E10)</f>
        <v>117</v>
      </c>
      <c r="F11" s="10">
        <f t="shared" si="0"/>
        <v>2</v>
      </c>
      <c r="G11" s="10">
        <f t="shared" si="0"/>
        <v>15</v>
      </c>
      <c r="H11" s="10">
        <f t="shared" si="0"/>
        <v>115</v>
      </c>
      <c r="I11" s="10">
        <f t="shared" si="0"/>
        <v>390</v>
      </c>
      <c r="J11" s="10">
        <f t="shared" si="0"/>
        <v>133</v>
      </c>
      <c r="K11" s="10">
        <f t="shared" si="0"/>
        <v>143</v>
      </c>
      <c r="L11" s="10">
        <f t="shared" si="0"/>
        <v>97</v>
      </c>
      <c r="M11" s="9">
        <f t="shared" si="0"/>
        <v>17</v>
      </c>
      <c r="N11" s="26">
        <f>PRODUCT(I11/O11)</f>
        <v>0.53133514986376018</v>
      </c>
      <c r="O11" s="85">
        <f>SUM(O3:O10)</f>
        <v>734</v>
      </c>
      <c r="P11" s="96" t="s">
        <v>81</v>
      </c>
      <c r="Q11" s="96" t="s">
        <v>81</v>
      </c>
      <c r="R11" s="96" t="s">
        <v>81</v>
      </c>
      <c r="S11" s="96" t="s">
        <v>81</v>
      </c>
      <c r="T11" s="14"/>
      <c r="U11" s="10">
        <f>SUM(U4:U10)</f>
        <v>9</v>
      </c>
      <c r="V11" s="10">
        <f>SUM(V4:V10)</f>
        <v>0</v>
      </c>
      <c r="W11" s="10">
        <f>SUM(W4:W10)</f>
        <v>2</v>
      </c>
      <c r="X11" s="10">
        <f>SUM(X4:X10)</f>
        <v>6</v>
      </c>
      <c r="Y11" s="10">
        <f>SUM(Y4:Y10)</f>
        <v>29</v>
      </c>
      <c r="Z11" s="26">
        <f>PRODUCT(N17)</f>
        <v>0.453125</v>
      </c>
      <c r="AA11" s="85"/>
      <c r="AB11" s="96" t="s">
        <v>81</v>
      </c>
      <c r="AC11" s="96" t="s">
        <v>81</v>
      </c>
      <c r="AD11" s="96" t="s">
        <v>81</v>
      </c>
      <c r="AE11" s="96" t="s">
        <v>81</v>
      </c>
      <c r="AF11" s="14"/>
      <c r="AG11" s="96" t="s">
        <v>139</v>
      </c>
      <c r="AH11" s="96" t="s">
        <v>82</v>
      </c>
      <c r="AI11" s="96" t="s">
        <v>82</v>
      </c>
      <c r="AJ11" s="96" t="s">
        <v>82</v>
      </c>
      <c r="AK11" s="14"/>
      <c r="AL11" s="10">
        <f t="shared" ref="AL11:AQ11" si="1">SUM(AL4:AL10)</f>
        <v>1</v>
      </c>
      <c r="AM11" s="10">
        <f t="shared" si="1"/>
        <v>0</v>
      </c>
      <c r="AN11" s="10">
        <f t="shared" si="1"/>
        <v>0</v>
      </c>
      <c r="AO11" s="10">
        <f t="shared" si="1"/>
        <v>0</v>
      </c>
      <c r="AP11" s="10">
        <f t="shared" si="1"/>
        <v>0</v>
      </c>
      <c r="AQ11" s="10">
        <f t="shared" si="1"/>
        <v>0</v>
      </c>
      <c r="AR11" s="30"/>
    </row>
    <row r="12" spans="1:44" s="84" customFormat="1" ht="15" customHeight="1" x14ac:dyDescent="0.25">
      <c r="A12" s="78"/>
      <c r="B12" s="13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97"/>
      <c r="O12" s="14"/>
      <c r="P12" s="13"/>
      <c r="Q12" s="11"/>
      <c r="R12" s="92"/>
      <c r="S12" s="93"/>
      <c r="T12" s="14"/>
      <c r="U12" s="13"/>
      <c r="V12" s="11"/>
      <c r="W12" s="92"/>
      <c r="X12" s="11"/>
      <c r="Y12" s="92"/>
      <c r="Z12" s="93"/>
      <c r="AA12" s="14"/>
      <c r="AB12" s="98"/>
      <c r="AC12" s="99"/>
      <c r="AD12" s="92"/>
      <c r="AE12" s="93"/>
      <c r="AF12" s="14"/>
      <c r="AG12" s="100">
        <v>0</v>
      </c>
      <c r="AH12" s="100">
        <v>0</v>
      </c>
      <c r="AI12" s="100">
        <v>0</v>
      </c>
      <c r="AJ12" s="100">
        <v>0</v>
      </c>
      <c r="AK12" s="14"/>
      <c r="AL12" s="9"/>
      <c r="AM12" s="6"/>
      <c r="AN12" s="6"/>
      <c r="AO12" s="6"/>
      <c r="AP12" s="6"/>
      <c r="AQ12" s="7"/>
      <c r="AR12" s="30"/>
    </row>
    <row r="13" spans="1:44" ht="15" customHeight="1" x14ac:dyDescent="0.25">
      <c r="A13" s="82"/>
      <c r="B13" s="25" t="s">
        <v>46</v>
      </c>
      <c r="C13" s="24"/>
      <c r="D13" s="86">
        <f>SUM(F11:H11)+((I11-F11-G11)/3)+(E11/3)+(AL11*25)+(AM11*25)+(AN11*10)+(AO11*25)+(AP11*20)+(AQ11*15)</f>
        <v>320.33333333333331</v>
      </c>
      <c r="E13" s="27"/>
      <c r="F13" s="27"/>
      <c r="G13" s="27"/>
      <c r="H13" s="27"/>
      <c r="I13" s="27"/>
      <c r="J13" s="27"/>
      <c r="K13" s="27"/>
      <c r="L13" s="27"/>
      <c r="M13" s="27"/>
      <c r="N13" s="87"/>
      <c r="O13" s="27"/>
      <c r="P13" s="14"/>
      <c r="Q13" s="14"/>
      <c r="R13" s="14"/>
      <c r="S13" s="14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14"/>
      <c r="AG13" s="27"/>
      <c r="AH13" s="27"/>
      <c r="AI13" s="27"/>
      <c r="AJ13" s="27"/>
      <c r="AK13" s="14"/>
      <c r="AL13" s="27"/>
      <c r="AM13" s="27"/>
      <c r="AN13" s="27"/>
      <c r="AO13" s="27"/>
      <c r="AP13" s="27"/>
      <c r="AQ13" s="27"/>
      <c r="AR13" s="30"/>
    </row>
    <row r="14" spans="1:44" s="84" customFormat="1" ht="15" customHeight="1" x14ac:dyDescent="0.25">
      <c r="A14" s="8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87"/>
      <c r="O14" s="28"/>
      <c r="P14" s="28"/>
      <c r="Q14" s="28"/>
      <c r="R14" s="28"/>
      <c r="S14" s="28"/>
      <c r="T14" s="28"/>
      <c r="U14" s="27"/>
      <c r="V14" s="29"/>
      <c r="W14" s="27"/>
      <c r="X14" s="27"/>
      <c r="Y14" s="27"/>
      <c r="Z14" s="27"/>
      <c r="AA14" s="27"/>
      <c r="AB14" s="27"/>
      <c r="AC14" s="27"/>
      <c r="AD14" s="27"/>
      <c r="AE14" s="27"/>
      <c r="AF14" s="14"/>
      <c r="AG14" s="27"/>
      <c r="AH14" s="27"/>
      <c r="AI14" s="27"/>
      <c r="AJ14" s="27"/>
      <c r="AK14" s="14"/>
      <c r="AL14" s="27"/>
      <c r="AM14" s="27"/>
      <c r="AN14" s="27"/>
      <c r="AO14" s="27"/>
      <c r="AP14" s="27"/>
      <c r="AQ14" s="27"/>
      <c r="AR14" s="30"/>
    </row>
    <row r="15" spans="1:44" ht="15" customHeight="1" x14ac:dyDescent="0.25">
      <c r="A15" s="82"/>
      <c r="B15" s="13" t="s">
        <v>47</v>
      </c>
      <c r="C15" s="31"/>
      <c r="D15" s="31"/>
      <c r="E15" s="10" t="s">
        <v>2</v>
      </c>
      <c r="F15" s="10" t="s">
        <v>7</v>
      </c>
      <c r="G15" s="7" t="s">
        <v>4</v>
      </c>
      <c r="H15" s="10" t="s">
        <v>5</v>
      </c>
      <c r="I15" s="10" t="s">
        <v>12</v>
      </c>
      <c r="J15" s="27"/>
      <c r="K15" s="10" t="s">
        <v>21</v>
      </c>
      <c r="L15" s="10" t="s">
        <v>22</v>
      </c>
      <c r="M15" s="10" t="s">
        <v>23</v>
      </c>
      <c r="N15" s="10" t="s">
        <v>17</v>
      </c>
      <c r="O15" s="14"/>
      <c r="P15" s="32" t="s">
        <v>48</v>
      </c>
      <c r="Q15" s="4"/>
      <c r="R15" s="4"/>
      <c r="S15" s="4"/>
      <c r="T15" s="88"/>
      <c r="U15" s="88"/>
      <c r="V15" s="88"/>
      <c r="W15" s="88"/>
      <c r="X15" s="88"/>
      <c r="Y15" s="4"/>
      <c r="Z15" s="4"/>
      <c r="AA15" s="4"/>
      <c r="AB15" s="88"/>
      <c r="AC15" s="88"/>
      <c r="AD15" s="4"/>
      <c r="AE15" s="33"/>
      <c r="AF15" s="14"/>
      <c r="AG15" s="32" t="s">
        <v>83</v>
      </c>
      <c r="AH15" s="4"/>
      <c r="AI15" s="88"/>
      <c r="AJ15" s="33"/>
      <c r="AK15" s="14"/>
      <c r="AL15" s="62" t="s">
        <v>84</v>
      </c>
      <c r="AM15" s="4"/>
      <c r="AN15" s="4"/>
      <c r="AO15" s="4"/>
      <c r="AP15" s="4"/>
      <c r="AQ15" s="33"/>
      <c r="AR15" s="30"/>
    </row>
    <row r="16" spans="1:44" ht="15" customHeight="1" x14ac:dyDescent="0.25">
      <c r="A16" s="82"/>
      <c r="B16" s="32" t="s">
        <v>8</v>
      </c>
      <c r="C16" s="4"/>
      <c r="D16" s="33"/>
      <c r="E16" s="20">
        <f>PRODUCT(E11)</f>
        <v>117</v>
      </c>
      <c r="F16" s="20">
        <f>PRODUCT(F11)</f>
        <v>2</v>
      </c>
      <c r="G16" s="20">
        <f>PRODUCT(G11)</f>
        <v>15</v>
      </c>
      <c r="H16" s="20">
        <f>PRODUCT(H11)</f>
        <v>115</v>
      </c>
      <c r="I16" s="20">
        <f>PRODUCT(I11)</f>
        <v>390</v>
      </c>
      <c r="J16" s="27"/>
      <c r="K16" s="34">
        <f>PRODUCT((F16+G16)/E16)</f>
        <v>0.14529914529914531</v>
      </c>
      <c r="L16" s="34">
        <f>PRODUCT(H16/E16)</f>
        <v>0.98290598290598286</v>
      </c>
      <c r="M16" s="34">
        <f>PRODUCT(I16/E16)</f>
        <v>3.3333333333333335</v>
      </c>
      <c r="N16" s="35">
        <f>PRODUCT(N11)</f>
        <v>0.53133514986376018</v>
      </c>
      <c r="O16" s="14">
        <f>PRODUCT(O11)</f>
        <v>734</v>
      </c>
      <c r="P16" s="132" t="s">
        <v>49</v>
      </c>
      <c r="Q16" s="175"/>
      <c r="R16" s="133" t="s">
        <v>59</v>
      </c>
      <c r="S16" s="133"/>
      <c r="T16" s="133"/>
      <c r="U16" s="133"/>
      <c r="V16" s="133"/>
      <c r="W16" s="133"/>
      <c r="X16" s="133"/>
      <c r="Y16" s="176"/>
      <c r="Z16" s="176" t="s">
        <v>50</v>
      </c>
      <c r="AA16" s="177"/>
      <c r="AB16" s="176"/>
      <c r="AC16" s="178" t="s">
        <v>60</v>
      </c>
      <c r="AD16" s="179"/>
      <c r="AE16" s="134"/>
      <c r="AF16" s="14"/>
      <c r="AG16" s="180"/>
      <c r="AH16" s="193"/>
      <c r="AI16" s="133"/>
      <c r="AJ16" s="134"/>
      <c r="AK16" s="14"/>
      <c r="AL16" s="132"/>
      <c r="AM16" s="176"/>
      <c r="AN16" s="133"/>
      <c r="AO16" s="133"/>
      <c r="AP16" s="133"/>
      <c r="AQ16" s="134"/>
      <c r="AR16" s="30"/>
    </row>
    <row r="17" spans="1:45" ht="15" customHeight="1" x14ac:dyDescent="0.25">
      <c r="A17" s="82"/>
      <c r="B17" s="36" t="s">
        <v>10</v>
      </c>
      <c r="C17" s="37"/>
      <c r="D17" s="38"/>
      <c r="E17" s="20">
        <f>PRODUCT(U11)</f>
        <v>9</v>
      </c>
      <c r="F17" s="20">
        <f t="shared" ref="F17:I17" si="2">PRODUCT(V11)</f>
        <v>0</v>
      </c>
      <c r="G17" s="20">
        <f t="shared" si="2"/>
        <v>2</v>
      </c>
      <c r="H17" s="20">
        <f t="shared" si="2"/>
        <v>6</v>
      </c>
      <c r="I17" s="20">
        <f t="shared" si="2"/>
        <v>29</v>
      </c>
      <c r="J17" s="27"/>
      <c r="K17" s="34">
        <f>PRODUCT((F17+G17)/E17)</f>
        <v>0.22222222222222221</v>
      </c>
      <c r="L17" s="34">
        <f>PRODUCT(H17/E17)</f>
        <v>0.66666666666666663</v>
      </c>
      <c r="M17" s="34">
        <f>PRODUCT(I17/E17)</f>
        <v>3.2222222222222223</v>
      </c>
      <c r="N17" s="35">
        <f>PRODUCT(I17/O17)</f>
        <v>0.453125</v>
      </c>
      <c r="O17" s="14">
        <v>64</v>
      </c>
      <c r="P17" s="180" t="s">
        <v>85</v>
      </c>
      <c r="Q17" s="181"/>
      <c r="R17" s="182" t="s">
        <v>61</v>
      </c>
      <c r="S17" s="182"/>
      <c r="T17" s="182"/>
      <c r="U17" s="182"/>
      <c r="V17" s="182"/>
      <c r="W17" s="182"/>
      <c r="X17" s="182"/>
      <c r="Y17" s="183"/>
      <c r="Z17" s="183" t="s">
        <v>52</v>
      </c>
      <c r="AA17" s="85"/>
      <c r="AB17" s="183"/>
      <c r="AC17" s="184" t="s">
        <v>62</v>
      </c>
      <c r="AD17" s="185"/>
      <c r="AE17" s="186"/>
      <c r="AF17" s="14"/>
      <c r="AG17" s="180"/>
      <c r="AH17" s="194"/>
      <c r="AI17" s="182"/>
      <c r="AJ17" s="186"/>
      <c r="AK17" s="14"/>
      <c r="AL17" s="180"/>
      <c r="AM17" s="183"/>
      <c r="AN17" s="182"/>
      <c r="AO17" s="182"/>
      <c r="AP17" s="182"/>
      <c r="AQ17" s="186"/>
      <c r="AR17" s="30"/>
    </row>
    <row r="18" spans="1:45" ht="15" customHeight="1" x14ac:dyDescent="0.25">
      <c r="A18" s="82"/>
      <c r="B18" s="39" t="s">
        <v>11</v>
      </c>
      <c r="C18" s="40"/>
      <c r="D18" s="41"/>
      <c r="E18" s="22"/>
      <c r="F18" s="22"/>
      <c r="G18" s="22"/>
      <c r="H18" s="22"/>
      <c r="I18" s="22"/>
      <c r="J18" s="27"/>
      <c r="K18" s="101"/>
      <c r="L18" s="101"/>
      <c r="M18" s="101"/>
      <c r="N18" s="102"/>
      <c r="O18" s="14"/>
      <c r="P18" s="180" t="s">
        <v>86</v>
      </c>
      <c r="Q18" s="181"/>
      <c r="R18" s="182" t="s">
        <v>64</v>
      </c>
      <c r="S18" s="182"/>
      <c r="T18" s="182"/>
      <c r="U18" s="182"/>
      <c r="V18" s="182"/>
      <c r="W18" s="182"/>
      <c r="X18" s="182"/>
      <c r="Y18" s="183"/>
      <c r="Z18" s="183" t="s">
        <v>63</v>
      </c>
      <c r="AA18" s="85"/>
      <c r="AB18" s="183"/>
      <c r="AC18" s="184" t="s">
        <v>65</v>
      </c>
      <c r="AD18" s="185"/>
      <c r="AE18" s="186"/>
      <c r="AF18" s="14"/>
      <c r="AG18" s="195"/>
      <c r="AH18" s="194"/>
      <c r="AI18" s="182"/>
      <c r="AJ18" s="186"/>
      <c r="AK18" s="14"/>
      <c r="AL18" s="180"/>
      <c r="AM18" s="183"/>
      <c r="AN18" s="182"/>
      <c r="AO18" s="182"/>
      <c r="AP18" s="182"/>
      <c r="AQ18" s="186"/>
      <c r="AR18" s="30"/>
    </row>
    <row r="19" spans="1:45" ht="15" customHeight="1" x14ac:dyDescent="0.25">
      <c r="A19" s="82"/>
      <c r="B19" s="42" t="s">
        <v>20</v>
      </c>
      <c r="C19" s="43"/>
      <c r="D19" s="44"/>
      <c r="E19" s="10">
        <f>SUM(E16:E18)</f>
        <v>126</v>
      </c>
      <c r="F19" s="10">
        <f>SUM(F16:F18)</f>
        <v>2</v>
      </c>
      <c r="G19" s="10">
        <f>SUM(G16:G18)</f>
        <v>17</v>
      </c>
      <c r="H19" s="10">
        <f>SUM(H16:H18)</f>
        <v>121</v>
      </c>
      <c r="I19" s="10">
        <f>SUM(I16:I18)</f>
        <v>419</v>
      </c>
      <c r="J19" s="27"/>
      <c r="K19" s="45">
        <f>PRODUCT((F19+G19)/E19)</f>
        <v>0.15079365079365079</v>
      </c>
      <c r="L19" s="45">
        <f>PRODUCT(H19/E19)</f>
        <v>0.96031746031746035</v>
      </c>
      <c r="M19" s="45">
        <f>PRODUCT(I19/E19)</f>
        <v>3.3253968253968256</v>
      </c>
      <c r="N19" s="26">
        <f>PRODUCT(I19/O19)</f>
        <v>0.52506265664160401</v>
      </c>
      <c r="O19" s="14">
        <f>SUM(O16:O18)</f>
        <v>798</v>
      </c>
      <c r="P19" s="187" t="s">
        <v>51</v>
      </c>
      <c r="Q19" s="188"/>
      <c r="R19" s="189" t="s">
        <v>110</v>
      </c>
      <c r="S19" s="189"/>
      <c r="T19" s="189"/>
      <c r="U19" s="189"/>
      <c r="V19" s="189"/>
      <c r="W19" s="189"/>
      <c r="X19" s="189"/>
      <c r="Y19" s="190"/>
      <c r="Z19" s="190" t="s">
        <v>109</v>
      </c>
      <c r="AA19" s="191"/>
      <c r="AB19" s="190"/>
      <c r="AC19" s="191" t="s">
        <v>111</v>
      </c>
      <c r="AD19" s="191"/>
      <c r="AE19" s="192"/>
      <c r="AF19" s="14"/>
      <c r="AG19" s="65"/>
      <c r="AH19" s="196"/>
      <c r="AI19" s="197"/>
      <c r="AJ19" s="192"/>
      <c r="AK19" s="14"/>
      <c r="AL19" s="187"/>
      <c r="AM19" s="190"/>
      <c r="AN19" s="189"/>
      <c r="AO19" s="189"/>
      <c r="AP19" s="189"/>
      <c r="AQ19" s="192"/>
      <c r="AR19" s="30"/>
    </row>
    <row r="20" spans="1:45" ht="15" customHeight="1" x14ac:dyDescent="0.25">
      <c r="A20" s="82"/>
      <c r="B20" s="77"/>
      <c r="C20" s="77"/>
      <c r="D20" s="77"/>
      <c r="E20" s="77"/>
      <c r="F20" s="77"/>
      <c r="G20" s="77"/>
      <c r="H20" s="77"/>
      <c r="I20" s="77"/>
      <c r="J20" s="27"/>
      <c r="K20" s="77"/>
      <c r="L20" s="77"/>
      <c r="M20" s="77"/>
      <c r="N20" s="87"/>
      <c r="O20" s="14">
        <f>SUM(O17:O19)</f>
        <v>862</v>
      </c>
      <c r="P20" s="27"/>
      <c r="Q20" s="29"/>
      <c r="R20" s="27"/>
      <c r="S20" s="27"/>
      <c r="T20" s="14"/>
      <c r="U20" s="14"/>
      <c r="V20" s="29"/>
      <c r="W20" s="27"/>
      <c r="X20" s="27"/>
      <c r="Y20" s="14"/>
      <c r="Z20" s="14"/>
      <c r="AA20" s="14"/>
      <c r="AB20" s="14"/>
      <c r="AC20" s="14"/>
      <c r="AD20" s="14"/>
      <c r="AE20" s="14"/>
      <c r="AF20" s="14"/>
      <c r="AG20" s="14"/>
      <c r="AH20" s="46"/>
      <c r="AI20" s="27"/>
      <c r="AJ20" s="27"/>
      <c r="AK20" s="14"/>
      <c r="AL20" s="27"/>
      <c r="AM20" s="27"/>
      <c r="AN20" s="27"/>
      <c r="AO20" s="27"/>
      <c r="AP20" s="27"/>
      <c r="AQ20" s="27"/>
      <c r="AR20" s="30"/>
    </row>
    <row r="21" spans="1:45" ht="15" customHeight="1" x14ac:dyDescent="0.2">
      <c r="A21" s="82"/>
      <c r="B21" s="27" t="s">
        <v>28</v>
      </c>
      <c r="C21" s="27"/>
      <c r="D21" s="27" t="s">
        <v>99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</row>
    <row r="22" spans="1:45" ht="15" customHeight="1" x14ac:dyDescent="0.2">
      <c r="A22" s="82"/>
      <c r="B22" s="27"/>
      <c r="C22" s="27"/>
      <c r="D22" s="27" t="s">
        <v>58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</row>
    <row r="23" spans="1:45" ht="15" customHeight="1" x14ac:dyDescent="0.2">
      <c r="A23" s="82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s="2" customFormat="1" ht="15" customHeight="1" x14ac:dyDescent="0.2">
      <c r="A24" s="3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s="2" customFormat="1" ht="15" customHeight="1" x14ac:dyDescent="0.25">
      <c r="A25" s="3"/>
      <c r="B25" s="14"/>
      <c r="C25" s="14"/>
      <c r="D25" s="27"/>
      <c r="E25" s="14"/>
      <c r="F25" s="14"/>
      <c r="G25" s="14"/>
      <c r="H25" s="29"/>
      <c r="I25" s="29"/>
      <c r="J25" s="27"/>
      <c r="K25" s="27"/>
      <c r="L25" s="27"/>
      <c r="M25" s="1"/>
      <c r="N25" s="29"/>
      <c r="O25" s="14"/>
      <c r="P25" s="27"/>
      <c r="Q25" s="29"/>
      <c r="R25" s="27"/>
      <c r="S25" s="27"/>
      <c r="T25" s="14"/>
      <c r="U25" s="14"/>
      <c r="V25" s="46"/>
      <c r="W25" s="27"/>
      <c r="X25" s="27"/>
      <c r="Y25" s="27"/>
      <c r="Z25" s="27"/>
      <c r="AA25" s="27"/>
      <c r="AB25" s="27"/>
      <c r="AC25" s="27"/>
      <c r="AD25" s="27"/>
      <c r="AE25" s="27"/>
      <c r="AF25" s="30"/>
      <c r="AG25" s="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0"/>
    </row>
    <row r="26" spans="1:45" s="2" customFormat="1" ht="15" customHeight="1" x14ac:dyDescent="0.25">
      <c r="A26" s="3"/>
      <c r="B26" s="14"/>
      <c r="C26" s="14"/>
      <c r="D26" s="27"/>
      <c r="E26" s="14"/>
      <c r="F26" s="14"/>
      <c r="G26" s="14"/>
      <c r="H26" s="29"/>
      <c r="I26" s="29"/>
      <c r="J26" s="27"/>
      <c r="K26" s="27"/>
      <c r="L26" s="27"/>
      <c r="M26" s="27"/>
      <c r="N26" s="29"/>
      <c r="O26" s="14"/>
      <c r="P26" s="27"/>
      <c r="Q26" s="29"/>
      <c r="R26" s="27"/>
      <c r="S26" s="27"/>
      <c r="T26" s="14"/>
      <c r="U26" s="14"/>
      <c r="V26" s="46"/>
      <c r="W26" s="27"/>
      <c r="X26" s="27"/>
      <c r="Y26" s="27"/>
      <c r="Z26" s="27"/>
      <c r="AA26" s="27"/>
      <c r="AB26" s="27"/>
      <c r="AC26" s="27"/>
      <c r="AD26" s="27"/>
      <c r="AE26" s="27"/>
      <c r="AF26" s="30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0"/>
    </row>
    <row r="27" spans="1:45" s="2" customFormat="1" ht="15" customHeight="1" x14ac:dyDescent="0.25">
      <c r="A27" s="3"/>
      <c r="B27" s="14"/>
      <c r="C27" s="14"/>
      <c r="D27" s="27"/>
      <c r="E27" s="14"/>
      <c r="F27" s="14"/>
      <c r="G27" s="14"/>
      <c r="H27" s="27"/>
      <c r="I27" s="27"/>
      <c r="J27" s="27"/>
      <c r="K27" s="27"/>
      <c r="L27" s="27"/>
      <c r="M27" s="27"/>
      <c r="N27" s="29"/>
      <c r="O27" s="14"/>
      <c r="P27" s="27"/>
      <c r="Q27" s="29"/>
      <c r="R27" s="27"/>
      <c r="S27" s="27"/>
      <c r="T27" s="14"/>
      <c r="U27" s="14"/>
      <c r="V27" s="46"/>
      <c r="W27" s="27"/>
      <c r="X27" s="27"/>
      <c r="Y27" s="27"/>
      <c r="Z27" s="27"/>
      <c r="AA27" s="27"/>
      <c r="AB27" s="27"/>
      <c r="AC27" s="27"/>
      <c r="AD27" s="27"/>
      <c r="AE27" s="27"/>
      <c r="AF27" s="30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0"/>
    </row>
    <row r="28" spans="1:45" s="2" customFormat="1" ht="15" customHeight="1" x14ac:dyDescent="0.25">
      <c r="A28" s="3"/>
      <c r="B28" s="29"/>
      <c r="C28" s="29"/>
      <c r="D28" s="29"/>
      <c r="E28" s="29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2" customFormat="1" ht="15" customHeight="1" x14ac:dyDescent="0.25">
      <c r="A29" s="3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14"/>
      <c r="AH33" s="46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14"/>
      <c r="AH34" s="46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4"/>
      <c r="AH35" s="46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6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  <c r="AR61" s="76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  <c r="AR62" s="76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  <c r="AR63" s="76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  <c r="AR64" s="76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76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76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76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76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76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76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76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76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76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76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76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76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6"/>
      <c r="AI77" s="27"/>
      <c r="AJ77" s="27"/>
      <c r="AK77" s="27"/>
      <c r="AL77" s="27"/>
      <c r="AM77" s="27"/>
      <c r="AN77" s="27"/>
      <c r="AO77" s="27"/>
      <c r="AP77" s="27"/>
      <c r="AQ77" s="27"/>
      <c r="AR77" s="76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6"/>
      <c r="AI78" s="27"/>
      <c r="AJ78" s="27"/>
      <c r="AK78" s="27"/>
      <c r="AL78" s="27"/>
      <c r="AM78" s="27"/>
      <c r="AN78" s="27"/>
      <c r="AO78" s="27"/>
      <c r="AP78" s="27"/>
      <c r="AQ78" s="27"/>
      <c r="AR78" s="76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6"/>
      <c r="AI79" s="27"/>
      <c r="AJ79" s="27"/>
      <c r="AK79" s="27"/>
      <c r="AL79" s="27"/>
      <c r="AM79" s="27"/>
      <c r="AN79" s="27"/>
      <c r="AO79" s="27"/>
      <c r="AP79" s="27"/>
      <c r="AQ79" s="27"/>
      <c r="AR79" s="76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4"/>
      <c r="P80" s="14"/>
      <c r="Q80" s="14"/>
      <c r="R80" s="14"/>
      <c r="S80" s="14"/>
      <c r="T80" s="14"/>
      <c r="U80" s="27"/>
      <c r="V80" s="29"/>
      <c r="W80" s="27"/>
      <c r="X80" s="27"/>
      <c r="Y80" s="14"/>
      <c r="Z80" s="14"/>
      <c r="AA80" s="14"/>
      <c r="AB80" s="14"/>
      <c r="AC80" s="14"/>
      <c r="AD80" s="14"/>
      <c r="AE80" s="14"/>
      <c r="AF80" s="14"/>
      <c r="AG80" s="14"/>
      <c r="AH80" s="46"/>
      <c r="AI80" s="27"/>
      <c r="AJ80" s="27"/>
      <c r="AK80" s="14"/>
      <c r="AL80" s="14"/>
      <c r="AM80" s="14"/>
      <c r="AN80" s="14"/>
      <c r="AO80" s="14"/>
      <c r="AP80" s="14"/>
      <c r="AQ80" s="14"/>
      <c r="AR80" s="76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4"/>
      <c r="P81" s="14"/>
      <c r="Q81" s="14"/>
      <c r="R81" s="14"/>
      <c r="S81" s="14"/>
      <c r="T81" s="14"/>
      <c r="U81" s="27"/>
      <c r="V81" s="29"/>
      <c r="W81" s="27"/>
      <c r="X81" s="27"/>
      <c r="Y81" s="14"/>
      <c r="Z81" s="14"/>
      <c r="AA81" s="14"/>
      <c r="AB81" s="14"/>
      <c r="AC81" s="14"/>
      <c r="AD81" s="14"/>
      <c r="AE81" s="14"/>
      <c r="AF81" s="14"/>
      <c r="AG81" s="14"/>
      <c r="AH81" s="46"/>
      <c r="AI81" s="27"/>
      <c r="AJ81" s="27"/>
      <c r="AK81" s="14"/>
      <c r="AL81" s="14"/>
      <c r="AM81" s="14"/>
      <c r="AN81" s="14"/>
      <c r="AO81" s="14"/>
      <c r="AP81" s="14"/>
      <c r="AQ81" s="14"/>
      <c r="AR81" s="76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4"/>
      <c r="P82" s="14"/>
      <c r="Q82" s="14"/>
      <c r="R82" s="14"/>
      <c r="S82" s="14"/>
      <c r="T82" s="14"/>
      <c r="U82" s="27"/>
      <c r="V82" s="29"/>
      <c r="W82" s="27"/>
      <c r="X82" s="27"/>
      <c r="Y82" s="14"/>
      <c r="Z82" s="14"/>
      <c r="AA82" s="14"/>
      <c r="AB82" s="14"/>
      <c r="AC82" s="14"/>
      <c r="AD82" s="14"/>
      <c r="AE82" s="14"/>
      <c r="AF82" s="14"/>
      <c r="AG82" s="14"/>
      <c r="AH82" s="46"/>
      <c r="AI82" s="27"/>
      <c r="AJ82" s="27"/>
      <c r="AK82" s="14"/>
      <c r="AL82" s="14"/>
      <c r="AM82" s="14"/>
      <c r="AN82" s="14"/>
      <c r="AO82" s="14"/>
      <c r="AP82" s="14"/>
      <c r="AQ82" s="14"/>
      <c r="AR82" s="76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6"/>
      <c r="AI83" s="27"/>
      <c r="AJ83" s="27"/>
      <c r="AK83" s="14"/>
      <c r="AL83" s="14"/>
      <c r="AM83" s="14"/>
      <c r="AN83" s="14"/>
      <c r="AO83" s="14"/>
      <c r="AP83" s="14"/>
      <c r="AQ83" s="14"/>
      <c r="AR83" s="76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76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76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76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76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76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76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76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76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76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76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76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76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76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76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76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76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76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76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76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76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76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76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76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76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76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76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76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76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76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76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76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76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76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76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76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76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76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76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76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76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76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76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76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76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76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76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76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76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76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76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76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76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76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76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76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76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76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76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76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76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76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76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76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76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76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76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76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76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76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76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76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76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76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76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76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76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76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76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76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76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76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76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76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76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76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76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6"/>
      <c r="AI170" s="27"/>
      <c r="AJ170" s="27"/>
      <c r="AK170" s="14"/>
      <c r="AL170" s="14"/>
      <c r="AM170" s="14"/>
      <c r="AN170" s="14"/>
      <c r="AO170" s="14"/>
      <c r="AP170" s="14"/>
      <c r="AQ170" s="14"/>
      <c r="AR170" s="76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6"/>
      <c r="AI171" s="27"/>
      <c r="AJ171" s="27"/>
      <c r="AK171" s="14"/>
      <c r="AL171" s="14"/>
      <c r="AM171" s="14"/>
      <c r="AN171" s="14"/>
      <c r="AO171" s="14"/>
      <c r="AP171" s="14"/>
      <c r="AQ171" s="14"/>
      <c r="AR171" s="76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6"/>
      <c r="AI172" s="27"/>
      <c r="AJ172" s="27"/>
      <c r="AK172" s="14"/>
      <c r="AL172" s="14"/>
      <c r="AM172" s="14"/>
      <c r="AN172" s="14"/>
      <c r="AO172" s="14"/>
      <c r="AP172" s="14"/>
      <c r="AQ172" s="14"/>
      <c r="AR172" s="76"/>
    </row>
    <row r="173" spans="1:44" ht="15" customHeight="1" x14ac:dyDescent="0.25">
      <c r="AG173" s="14"/>
      <c r="AH173" s="46"/>
      <c r="AI173" s="27"/>
      <c r="AJ173" s="27"/>
    </row>
    <row r="174" spans="1:44" ht="15" customHeight="1" x14ac:dyDescent="0.25">
      <c r="AG174" s="14"/>
      <c r="AH174" s="46"/>
      <c r="AI174" s="27"/>
      <c r="AJ174" s="27"/>
    </row>
    <row r="175" spans="1:44" ht="15" customHeight="1" x14ac:dyDescent="0.25">
      <c r="AG175" s="14"/>
      <c r="AH175" s="46"/>
      <c r="AI175" s="27"/>
      <c r="AJ175" s="27"/>
    </row>
    <row r="176" spans="1:44" ht="15" customHeight="1" x14ac:dyDescent="0.25">
      <c r="AG176" s="14"/>
      <c r="AH176" s="46"/>
      <c r="AI176" s="27"/>
      <c r="AJ176" s="27"/>
    </row>
    <row r="177" spans="2:43" ht="15" customHeight="1" x14ac:dyDescent="0.25">
      <c r="AG177" s="14"/>
      <c r="AH177" s="46"/>
      <c r="AI177" s="27"/>
      <c r="AJ177" s="27"/>
    </row>
    <row r="178" spans="2:43" ht="15" customHeight="1" x14ac:dyDescent="0.25">
      <c r="AG178" s="14"/>
      <c r="AH178" s="46"/>
      <c r="AI178" s="27"/>
      <c r="AJ178" s="27"/>
    </row>
    <row r="179" spans="2:43" ht="15" customHeight="1" x14ac:dyDescent="0.25">
      <c r="AG179" s="14"/>
      <c r="AH179" s="46"/>
      <c r="AI179" s="27"/>
      <c r="AJ179" s="27"/>
    </row>
    <row r="188" spans="2:43" ht="15" customHeight="1" x14ac:dyDescent="0.2"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</row>
    <row r="189" spans="2:43" ht="15" customHeight="1" x14ac:dyDescent="0.2"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</row>
    <row r="190" spans="2:43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2:43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2:43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  <row r="209" spans="2:43" ht="15" customHeight="1" x14ac:dyDescent="0.2"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</row>
    <row r="210" spans="2:43" ht="15" customHeight="1" x14ac:dyDescent="0.2"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</row>
    <row r="211" spans="2:43" ht="15" customHeight="1" x14ac:dyDescent="0.2"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</row>
    <row r="212" spans="2:43" ht="15" customHeight="1" x14ac:dyDescent="0.2"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</row>
  </sheetData>
  <sortState ref="B9:AH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53</v>
      </c>
      <c r="C1" s="49"/>
      <c r="D1" s="50"/>
      <c r="E1" s="51" t="s">
        <v>54</v>
      </c>
      <c r="F1" s="123"/>
      <c r="G1" s="63"/>
      <c r="H1" s="63"/>
      <c r="I1" s="79"/>
      <c r="J1" s="80"/>
      <c r="K1" s="81"/>
      <c r="L1" s="79"/>
      <c r="M1" s="79"/>
      <c r="N1" s="79"/>
      <c r="O1" s="79"/>
      <c r="P1" s="79"/>
      <c r="Q1" s="79"/>
      <c r="R1" s="80"/>
      <c r="S1" s="80"/>
      <c r="T1" s="80"/>
      <c r="U1" s="80"/>
      <c r="V1" s="80"/>
      <c r="W1" s="80"/>
      <c r="X1" s="80"/>
      <c r="Y1" s="80"/>
      <c r="Z1" s="80"/>
      <c r="AA1" s="123"/>
      <c r="AB1" s="123"/>
      <c r="AC1" s="63"/>
      <c r="AD1" s="63"/>
      <c r="AE1" s="79"/>
      <c r="AF1" s="80"/>
      <c r="AG1" s="81"/>
      <c r="AH1" s="79"/>
      <c r="AI1" s="79"/>
      <c r="AJ1" s="79"/>
      <c r="AK1" s="79"/>
      <c r="AL1" s="79"/>
      <c r="AM1" s="79"/>
      <c r="AN1" s="80"/>
      <c r="AO1" s="80"/>
      <c r="AP1" s="80"/>
      <c r="AQ1" s="80"/>
      <c r="AR1" s="80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24" t="s">
        <v>103</v>
      </c>
      <c r="C2" s="52"/>
      <c r="D2" s="152"/>
      <c r="E2" s="5" t="s">
        <v>8</v>
      </c>
      <c r="F2" s="6"/>
      <c r="G2" s="6"/>
      <c r="H2" s="6"/>
      <c r="I2" s="11"/>
      <c r="J2" s="7"/>
      <c r="K2" s="119"/>
      <c r="L2" s="13" t="s">
        <v>119</v>
      </c>
      <c r="M2" s="6"/>
      <c r="N2" s="6"/>
      <c r="O2" s="12"/>
      <c r="P2" s="83"/>
      <c r="Q2" s="13" t="s">
        <v>120</v>
      </c>
      <c r="R2" s="6"/>
      <c r="S2" s="6"/>
      <c r="T2" s="6"/>
      <c r="U2" s="11"/>
      <c r="V2" s="12"/>
      <c r="W2" s="83"/>
      <c r="X2" s="153" t="s">
        <v>104</v>
      </c>
      <c r="Y2" s="154"/>
      <c r="Z2" s="125"/>
      <c r="AA2" s="5" t="s">
        <v>8</v>
      </c>
      <c r="AB2" s="6"/>
      <c r="AC2" s="6"/>
      <c r="AD2" s="6"/>
      <c r="AE2" s="11"/>
      <c r="AF2" s="7"/>
      <c r="AG2" s="119"/>
      <c r="AH2" s="13" t="s">
        <v>121</v>
      </c>
      <c r="AI2" s="6"/>
      <c r="AJ2" s="6"/>
      <c r="AK2" s="12"/>
      <c r="AL2" s="83"/>
      <c r="AM2" s="13" t="s">
        <v>120</v>
      </c>
      <c r="AN2" s="6"/>
      <c r="AO2" s="6"/>
      <c r="AP2" s="6"/>
      <c r="AQ2" s="11"/>
      <c r="AR2" s="12"/>
      <c r="AS2" s="12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20"/>
      <c r="L3" s="10" t="s">
        <v>4</v>
      </c>
      <c r="M3" s="10" t="s">
        <v>5</v>
      </c>
      <c r="N3" s="10" t="s">
        <v>73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20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20"/>
      <c r="AH3" s="10" t="s">
        <v>4</v>
      </c>
      <c r="AI3" s="10" t="s">
        <v>5</v>
      </c>
      <c r="AJ3" s="10" t="s">
        <v>73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2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95"/>
      <c r="K4" s="28"/>
      <c r="L4" s="96"/>
      <c r="M4" s="10"/>
      <c r="N4" s="10"/>
      <c r="O4" s="10"/>
      <c r="P4" s="14"/>
      <c r="Q4" s="20"/>
      <c r="R4" s="20"/>
      <c r="S4" s="21"/>
      <c r="T4" s="20"/>
      <c r="U4" s="20"/>
      <c r="V4" s="155"/>
      <c r="W4" s="28"/>
      <c r="X4" s="20">
        <v>2014</v>
      </c>
      <c r="Y4" s="24" t="s">
        <v>56</v>
      </c>
      <c r="Z4" s="25" t="s">
        <v>57</v>
      </c>
      <c r="AA4" s="20">
        <v>13</v>
      </c>
      <c r="AB4" s="20">
        <v>1</v>
      </c>
      <c r="AC4" s="20">
        <v>4</v>
      </c>
      <c r="AD4" s="21">
        <v>10</v>
      </c>
      <c r="AE4" s="20">
        <v>30</v>
      </c>
      <c r="AF4" s="95">
        <v>0.3614</v>
      </c>
      <c r="AG4" s="28">
        <v>83</v>
      </c>
      <c r="AH4" s="10"/>
      <c r="AI4" s="10"/>
      <c r="AJ4" s="10"/>
      <c r="AK4" s="10"/>
      <c r="AL4" s="14"/>
      <c r="AM4" s="20"/>
      <c r="AN4" s="20"/>
      <c r="AO4" s="20"/>
      <c r="AP4" s="20"/>
      <c r="AQ4" s="20"/>
      <c r="AR4" s="121"/>
      <c r="AS4" s="78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95"/>
      <c r="K5" s="28"/>
      <c r="L5" s="96"/>
      <c r="M5" s="10"/>
      <c r="N5" s="10"/>
      <c r="O5" s="10"/>
      <c r="P5" s="14"/>
      <c r="Q5" s="20"/>
      <c r="R5" s="20"/>
      <c r="S5" s="21"/>
      <c r="T5" s="20"/>
      <c r="U5" s="20"/>
      <c r="V5" s="155"/>
      <c r="W5" s="28"/>
      <c r="X5" s="20">
        <v>2015</v>
      </c>
      <c r="Y5" s="24" t="s">
        <v>55</v>
      </c>
      <c r="Z5" s="25" t="s">
        <v>57</v>
      </c>
      <c r="AA5" s="20">
        <v>18</v>
      </c>
      <c r="AB5" s="20">
        <v>1</v>
      </c>
      <c r="AC5" s="20">
        <v>16</v>
      </c>
      <c r="AD5" s="21">
        <v>38</v>
      </c>
      <c r="AE5" s="20">
        <v>96</v>
      </c>
      <c r="AF5" s="95">
        <v>0.68079999999999996</v>
      </c>
      <c r="AG5" s="28">
        <v>141</v>
      </c>
      <c r="AH5" s="10"/>
      <c r="AI5" s="10" t="s">
        <v>55</v>
      </c>
      <c r="AJ5" s="10" t="s">
        <v>106</v>
      </c>
      <c r="AK5" s="10" t="s">
        <v>107</v>
      </c>
      <c r="AL5" s="14"/>
      <c r="AM5" s="20"/>
      <c r="AN5" s="20"/>
      <c r="AO5" s="20"/>
      <c r="AP5" s="20"/>
      <c r="AQ5" s="20"/>
      <c r="AR5" s="121"/>
      <c r="AS5" s="78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1"/>
      <c r="I6" s="20"/>
      <c r="J6" s="95"/>
      <c r="K6" s="28"/>
      <c r="L6" s="96"/>
      <c r="M6" s="10"/>
      <c r="N6" s="10"/>
      <c r="O6" s="10"/>
      <c r="P6" s="14"/>
      <c r="Q6" s="20"/>
      <c r="R6" s="20"/>
      <c r="S6" s="21"/>
      <c r="T6" s="20"/>
      <c r="U6" s="20"/>
      <c r="V6" s="155"/>
      <c r="W6" s="28"/>
      <c r="X6" s="20">
        <v>2016</v>
      </c>
      <c r="Y6" s="24" t="s">
        <v>55</v>
      </c>
      <c r="Z6" s="25" t="s">
        <v>57</v>
      </c>
      <c r="AA6" s="20">
        <v>13</v>
      </c>
      <c r="AB6" s="20">
        <v>0</v>
      </c>
      <c r="AC6" s="20">
        <v>11</v>
      </c>
      <c r="AD6" s="21">
        <v>26</v>
      </c>
      <c r="AE6" s="20">
        <v>71</v>
      </c>
      <c r="AF6" s="95">
        <v>0.69599999999999995</v>
      </c>
      <c r="AG6" s="28">
        <v>102</v>
      </c>
      <c r="AH6" s="10"/>
      <c r="AI6" s="10" t="s">
        <v>107</v>
      </c>
      <c r="AJ6" s="10"/>
      <c r="AK6" s="10"/>
      <c r="AL6" s="14"/>
      <c r="AM6" s="20">
        <v>2</v>
      </c>
      <c r="AN6" s="20">
        <v>2</v>
      </c>
      <c r="AO6" s="20">
        <v>3</v>
      </c>
      <c r="AP6" s="20">
        <v>3</v>
      </c>
      <c r="AQ6" s="20">
        <v>22</v>
      </c>
      <c r="AR6" s="121">
        <v>0.91659999999999997</v>
      </c>
      <c r="AS6" s="78">
        <v>24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ht="14.25" x14ac:dyDescent="0.2">
      <c r="A7" s="27"/>
      <c r="B7" s="66" t="s">
        <v>102</v>
      </c>
      <c r="C7" s="55"/>
      <c r="D7" s="54"/>
      <c r="E7" s="53">
        <f>SUM(E4:E6)</f>
        <v>0</v>
      </c>
      <c r="F7" s="53">
        <f>SUM(F4:F6)</f>
        <v>0</v>
      </c>
      <c r="G7" s="53">
        <f>SUM(G4:G6)</f>
        <v>0</v>
      </c>
      <c r="H7" s="53">
        <f>SUM(H4:H6)</f>
        <v>0</v>
      </c>
      <c r="I7" s="53">
        <f>SUM(I4:I6)</f>
        <v>0</v>
      </c>
      <c r="J7" s="130">
        <v>0</v>
      </c>
      <c r="K7" s="119">
        <f>SUM(K4:K6)</f>
        <v>0</v>
      </c>
      <c r="L7" s="13"/>
      <c r="M7" s="11"/>
      <c r="N7" s="92"/>
      <c r="O7" s="93"/>
      <c r="P7" s="14"/>
      <c r="Q7" s="53">
        <f>SUM(Q4:Q6)</f>
        <v>0</v>
      </c>
      <c r="R7" s="53">
        <f>SUM(R4:R6)</f>
        <v>0</v>
      </c>
      <c r="S7" s="53">
        <f>SUM(S4:S6)</f>
        <v>0</v>
      </c>
      <c r="T7" s="53">
        <f>SUM(T4:T6)</f>
        <v>0</v>
      </c>
      <c r="U7" s="53">
        <f>SUM(U4:U6)</f>
        <v>0</v>
      </c>
      <c r="V7" s="26">
        <v>0</v>
      </c>
      <c r="W7" s="119">
        <f>SUM(W4:W6)</f>
        <v>0</v>
      </c>
      <c r="X7" s="8" t="s">
        <v>102</v>
      </c>
      <c r="Y7" s="9"/>
      <c r="Z7" s="7"/>
      <c r="AA7" s="53">
        <f>SUM(AA4:AA6)</f>
        <v>44</v>
      </c>
      <c r="AB7" s="53">
        <f>SUM(AB4:AB6)</f>
        <v>2</v>
      </c>
      <c r="AC7" s="53">
        <f>SUM(AC4:AC6)</f>
        <v>31</v>
      </c>
      <c r="AD7" s="53">
        <f>SUM(AD4:AD6)</f>
        <v>74</v>
      </c>
      <c r="AE7" s="53">
        <f>SUM(AE4:AE6)</f>
        <v>197</v>
      </c>
      <c r="AF7" s="130">
        <f>PRODUCT(AE7/AG7)</f>
        <v>0.60429447852760731</v>
      </c>
      <c r="AG7" s="119">
        <f>SUM(AG4:AG6)</f>
        <v>326</v>
      </c>
      <c r="AH7" s="13"/>
      <c r="AI7" s="11"/>
      <c r="AJ7" s="92"/>
      <c r="AK7" s="93"/>
      <c r="AL7" s="14"/>
      <c r="AM7" s="53">
        <f>SUM(AM4:AM6)</f>
        <v>2</v>
      </c>
      <c r="AN7" s="53">
        <f>SUM(AN4:AN6)</f>
        <v>2</v>
      </c>
      <c r="AO7" s="53">
        <f>SUM(AO4:AO6)</f>
        <v>3</v>
      </c>
      <c r="AP7" s="53">
        <f>SUM(AP4:AP6)</f>
        <v>3</v>
      </c>
      <c r="AQ7" s="53">
        <f>SUM(AQ4:AQ6)</f>
        <v>22</v>
      </c>
      <c r="AR7" s="130">
        <f>PRODUCT(AQ7/AS7)</f>
        <v>0.91666666666666663</v>
      </c>
      <c r="AS7" s="120">
        <f>SUM(AS4:AS6)</f>
        <v>24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7"/>
      <c r="C8" s="27"/>
      <c r="D8" s="27"/>
      <c r="E8" s="27"/>
      <c r="F8" s="27"/>
      <c r="G8" s="27"/>
      <c r="H8" s="27"/>
      <c r="I8" s="27"/>
      <c r="J8" s="87"/>
      <c r="K8" s="28"/>
      <c r="L8" s="14"/>
      <c r="M8" s="14"/>
      <c r="N8" s="14"/>
      <c r="O8" s="14"/>
      <c r="P8" s="27"/>
      <c r="Q8" s="27"/>
      <c r="R8" s="29"/>
      <c r="S8" s="27"/>
      <c r="T8" s="27"/>
      <c r="U8" s="14"/>
      <c r="V8" s="14"/>
      <c r="W8" s="28"/>
      <c r="X8" s="27"/>
      <c r="Y8" s="27"/>
      <c r="Z8" s="27"/>
      <c r="AA8" s="27"/>
      <c r="AB8" s="27"/>
      <c r="AC8" s="27"/>
      <c r="AD8" s="27"/>
      <c r="AE8" s="27"/>
      <c r="AF8" s="87"/>
      <c r="AG8" s="28"/>
      <c r="AH8" s="14"/>
      <c r="AI8" s="14"/>
      <c r="AJ8" s="14"/>
      <c r="AK8" s="14"/>
      <c r="AL8" s="27"/>
      <c r="AM8" s="27"/>
      <c r="AN8" s="29"/>
      <c r="AO8" s="27"/>
      <c r="AP8" s="27"/>
      <c r="AQ8" s="14"/>
      <c r="AR8" s="14"/>
      <c r="AS8" s="28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132" t="s">
        <v>105</v>
      </c>
      <c r="C9" s="133"/>
      <c r="D9" s="134"/>
      <c r="E9" s="7" t="s">
        <v>2</v>
      </c>
      <c r="F9" s="10" t="s">
        <v>7</v>
      </c>
      <c r="G9" s="7" t="s">
        <v>4</v>
      </c>
      <c r="H9" s="10" t="s">
        <v>5</v>
      </c>
      <c r="I9" s="10" t="s">
        <v>12</v>
      </c>
      <c r="J9" s="10" t="s">
        <v>17</v>
      </c>
      <c r="K9" s="14"/>
      <c r="L9" s="10" t="s">
        <v>21</v>
      </c>
      <c r="M9" s="10" t="s">
        <v>22</v>
      </c>
      <c r="N9" s="10" t="s">
        <v>122</v>
      </c>
      <c r="O9" s="10" t="s">
        <v>123</v>
      </c>
      <c r="Q9" s="29"/>
      <c r="R9" s="29" t="s">
        <v>28</v>
      </c>
      <c r="S9" s="29"/>
      <c r="T9" s="27" t="s">
        <v>99</v>
      </c>
      <c r="U9" s="14"/>
      <c r="V9" s="28"/>
      <c r="W9" s="28"/>
      <c r="X9" s="122"/>
      <c r="Y9" s="122"/>
      <c r="Z9" s="122"/>
      <c r="AA9" s="122"/>
      <c r="AB9" s="122"/>
      <c r="AC9" s="29"/>
      <c r="AD9" s="29"/>
      <c r="AE9" s="29"/>
      <c r="AF9" s="27"/>
      <c r="AG9" s="27"/>
      <c r="AH9" s="27"/>
      <c r="AI9" s="27"/>
      <c r="AJ9" s="27"/>
      <c r="AK9" s="27"/>
      <c r="AM9" s="28"/>
      <c r="AN9" s="122"/>
      <c r="AO9" s="122"/>
      <c r="AP9" s="122"/>
      <c r="AQ9" s="122"/>
      <c r="AR9" s="122"/>
      <c r="AS9" s="122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32" t="s">
        <v>45</v>
      </c>
      <c r="C10" s="4"/>
      <c r="D10" s="33"/>
      <c r="E10" s="135">
        <v>126</v>
      </c>
      <c r="F10" s="135">
        <v>2</v>
      </c>
      <c r="G10" s="135">
        <v>17</v>
      </c>
      <c r="H10" s="135">
        <v>121</v>
      </c>
      <c r="I10" s="135">
        <v>419</v>
      </c>
      <c r="J10" s="156">
        <v>0.52500000000000002</v>
      </c>
      <c r="K10" s="27">
        <f>PRODUCT(I10/J10)</f>
        <v>798.09523809523807</v>
      </c>
      <c r="L10" s="136">
        <f>PRODUCT((F10+G10)/E10)</f>
        <v>0.15079365079365079</v>
      </c>
      <c r="M10" s="136">
        <f>PRODUCT(H10/E10)</f>
        <v>0.96031746031746035</v>
      </c>
      <c r="N10" s="136">
        <f>PRODUCT((F10+G10+H10)/E10)</f>
        <v>1.1111111111111112</v>
      </c>
      <c r="O10" s="136">
        <f>PRODUCT(I10/E10)</f>
        <v>3.3253968253968256</v>
      </c>
      <c r="Q10" s="29"/>
      <c r="R10" s="29"/>
      <c r="S10" s="29"/>
      <c r="T10" s="27" t="s">
        <v>58</v>
      </c>
      <c r="U10" s="27"/>
      <c r="V10" s="27"/>
      <c r="W10" s="27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7"/>
      <c r="AL10" s="27"/>
      <c r="AM10" s="27"/>
      <c r="AN10" s="29"/>
      <c r="AO10" s="29"/>
      <c r="AP10" s="29"/>
      <c r="AQ10" s="29"/>
      <c r="AR10" s="29"/>
      <c r="AS10" s="29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27" t="s">
        <v>103</v>
      </c>
      <c r="C11" s="128"/>
      <c r="D11" s="129"/>
      <c r="E11" s="135">
        <f>PRODUCT(E7+Q7)</f>
        <v>0</v>
      </c>
      <c r="F11" s="135">
        <f>PRODUCT(F7+R7)</f>
        <v>0</v>
      </c>
      <c r="G11" s="135">
        <f>PRODUCT(G7+S7)</f>
        <v>0</v>
      </c>
      <c r="H11" s="135">
        <f>PRODUCT(H7+T7)</f>
        <v>0</v>
      </c>
      <c r="I11" s="135">
        <f>PRODUCT(I7+U7)</f>
        <v>0</v>
      </c>
      <c r="J11" s="156">
        <v>0</v>
      </c>
      <c r="K11" s="27">
        <f>PRODUCT(K7+W7)</f>
        <v>0</v>
      </c>
      <c r="L11" s="136">
        <v>0</v>
      </c>
      <c r="M11" s="136">
        <v>0</v>
      </c>
      <c r="N11" s="136">
        <v>0</v>
      </c>
      <c r="O11" s="136">
        <v>0</v>
      </c>
      <c r="Q11" s="29"/>
      <c r="R11" s="29"/>
      <c r="S11" s="29"/>
      <c r="T11" s="27"/>
      <c r="U11" s="27"/>
      <c r="V11" s="27"/>
      <c r="W11" s="27"/>
      <c r="X11" s="27"/>
      <c r="Y11" s="27"/>
      <c r="Z11" s="27"/>
      <c r="AA11" s="27"/>
      <c r="AB11" s="27"/>
      <c r="AC11" s="29"/>
      <c r="AD11" s="29"/>
      <c r="AE11" s="29"/>
      <c r="AF11" s="29"/>
      <c r="AG11" s="29"/>
      <c r="AH11" s="29"/>
      <c r="AI11" s="29"/>
      <c r="AJ11" s="29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7" t="s">
        <v>104</v>
      </c>
      <c r="C12" s="131"/>
      <c r="D12" s="126"/>
      <c r="E12" s="135">
        <f>PRODUCT(AA7+AM7)</f>
        <v>46</v>
      </c>
      <c r="F12" s="135">
        <f>PRODUCT(AB7+AN7)</f>
        <v>4</v>
      </c>
      <c r="G12" s="135">
        <f>PRODUCT(AC7+AO7)</f>
        <v>34</v>
      </c>
      <c r="H12" s="135">
        <f>PRODUCT(AD7+AP7)</f>
        <v>77</v>
      </c>
      <c r="I12" s="135">
        <f>PRODUCT(AE7+AQ7)</f>
        <v>219</v>
      </c>
      <c r="J12" s="156">
        <f>PRODUCT(I12/K12)</f>
        <v>0.62571428571428567</v>
      </c>
      <c r="K12" s="14">
        <f>PRODUCT(AG7+AS7)</f>
        <v>350</v>
      </c>
      <c r="L12" s="136">
        <f>PRODUCT((F12+G12)/E12)</f>
        <v>0.82608695652173914</v>
      </c>
      <c r="M12" s="136">
        <f>PRODUCT(H12/E12)</f>
        <v>1.673913043478261</v>
      </c>
      <c r="N12" s="136">
        <f>PRODUCT((F12+G12+H12)/E12)</f>
        <v>2.5</v>
      </c>
      <c r="O12" s="136">
        <f>PRODUCT(I12/E12)</f>
        <v>4.7608695652173916</v>
      </c>
      <c r="Q12" s="29"/>
      <c r="R12" s="29"/>
      <c r="S12" s="27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7"/>
      <c r="AL12" s="14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37" t="s">
        <v>102</v>
      </c>
      <c r="C13" s="113"/>
      <c r="D13" s="138"/>
      <c r="E13" s="135">
        <f>SUM(E10:E12)</f>
        <v>172</v>
      </c>
      <c r="F13" s="135">
        <f t="shared" ref="F13:I13" si="0">SUM(F10:F12)</f>
        <v>6</v>
      </c>
      <c r="G13" s="135">
        <f t="shared" si="0"/>
        <v>51</v>
      </c>
      <c r="H13" s="135">
        <f t="shared" si="0"/>
        <v>198</v>
      </c>
      <c r="I13" s="135">
        <f t="shared" si="0"/>
        <v>638</v>
      </c>
      <c r="J13" s="156">
        <f>PRODUCT(I13/K13)</f>
        <v>0.55570302778929903</v>
      </c>
      <c r="K13" s="27">
        <f>SUM(K10:K12)</f>
        <v>1148.0952380952381</v>
      </c>
      <c r="L13" s="136">
        <f>PRODUCT((F13+G13)/E13)</f>
        <v>0.33139534883720928</v>
      </c>
      <c r="M13" s="136">
        <f>PRODUCT(H13/E13)</f>
        <v>1.1511627906976745</v>
      </c>
      <c r="N13" s="136">
        <f>PRODUCT((F13+G13+H13)/E13)</f>
        <v>1.4825581395348837</v>
      </c>
      <c r="O13" s="136">
        <f>PRODUCT(I13/E13)</f>
        <v>3.7093023255813953</v>
      </c>
      <c r="Q13" s="14"/>
      <c r="R13" s="14"/>
      <c r="S13" s="14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14"/>
      <c r="F14" s="14"/>
      <c r="G14" s="14"/>
      <c r="H14" s="14"/>
      <c r="I14" s="14"/>
      <c r="J14" s="27"/>
      <c r="K14" s="27"/>
      <c r="L14" s="14"/>
      <c r="M14" s="14"/>
      <c r="N14" s="14"/>
      <c r="O14" s="14"/>
      <c r="P14" s="27"/>
      <c r="Q14" s="27"/>
      <c r="R14" s="27"/>
      <c r="S14" s="27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14"/>
      <c r="R86" s="14"/>
      <c r="S86" s="14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14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14"/>
      <c r="R87" s="14"/>
      <c r="S87" s="14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14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4"/>
      <c r="R88" s="14"/>
      <c r="S88" s="14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14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4"/>
      <c r="R89" s="14"/>
      <c r="S89" s="14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14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4"/>
      <c r="R90" s="14"/>
      <c r="S90" s="14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14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14"/>
      <c r="R171" s="14"/>
      <c r="S171" s="14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4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4"/>
    </row>
    <row r="175" spans="1:57" ht="14.25" x14ac:dyDescent="0.2">
      <c r="L175" s="14"/>
      <c r="M175" s="14"/>
      <c r="N175" s="14"/>
      <c r="O175" s="14"/>
      <c r="P175" s="14"/>
      <c r="R175" s="14"/>
      <c r="S175" s="14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14"/>
      <c r="AL178" s="14"/>
    </row>
    <row r="179" spans="12:38" x14ac:dyDescent="0.25">
      <c r="R179" s="28"/>
      <c r="S179" s="28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</row>
    <row r="180" spans="12:38" x14ac:dyDescent="0.25">
      <c r="R180" s="28"/>
      <c r="S180" s="28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</row>
    <row r="181" spans="12:38" x14ac:dyDescent="0.25">
      <c r="R181" s="28"/>
      <c r="S181" s="28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</row>
    <row r="182" spans="12:38" x14ac:dyDescent="0.25">
      <c r="L182"/>
      <c r="M182"/>
      <c r="N182"/>
      <c r="O182"/>
      <c r="P182"/>
      <c r="R182" s="28"/>
      <c r="S182" s="28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ht="14.25" x14ac:dyDescent="0.2">
      <c r="L207"/>
      <c r="M207"/>
      <c r="N207"/>
      <c r="O207"/>
      <c r="P207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ht="14.25" x14ac:dyDescent="0.2">
      <c r="L208"/>
      <c r="M208"/>
      <c r="N208"/>
      <c r="O208"/>
      <c r="P20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ht="14.25" x14ac:dyDescent="0.2">
      <c r="L209"/>
      <c r="M209"/>
      <c r="N209"/>
      <c r="O209"/>
      <c r="P20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7" customWidth="1"/>
    <col min="3" max="3" width="26.28515625" style="48" customWidth="1"/>
    <col min="4" max="4" width="10.5703125" style="75" customWidth="1"/>
    <col min="5" max="5" width="9.7109375" style="75" customWidth="1"/>
    <col min="6" max="6" width="0.7109375" style="28" customWidth="1"/>
    <col min="7" max="11" width="5.28515625" style="48" customWidth="1"/>
    <col min="12" max="12" width="6.42578125" style="48" customWidth="1"/>
    <col min="13" max="16" width="5.28515625" style="48" customWidth="1"/>
    <col min="17" max="21" width="6.7109375" style="108" customWidth="1"/>
    <col min="22" max="22" width="9" style="48" customWidth="1"/>
    <col min="23" max="23" width="19.7109375" style="75" customWidth="1"/>
    <col min="24" max="24" width="9.7109375" style="48" customWidth="1"/>
    <col min="25" max="30" width="9.140625" style="76"/>
  </cols>
  <sheetData>
    <row r="1" spans="1:30" ht="18.75" x14ac:dyDescent="0.3">
      <c r="A1" s="1"/>
      <c r="B1" s="59" t="s">
        <v>29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103"/>
      <c r="R1" s="103"/>
      <c r="S1" s="103"/>
      <c r="T1" s="103"/>
      <c r="U1" s="103"/>
      <c r="V1" s="52"/>
      <c r="W1" s="60"/>
      <c r="X1" s="56"/>
      <c r="Y1" s="61"/>
      <c r="Z1" s="61"/>
      <c r="AA1" s="61"/>
      <c r="AB1" s="61"/>
      <c r="AC1" s="61"/>
      <c r="AD1" s="61"/>
    </row>
    <row r="2" spans="1:30" x14ac:dyDescent="0.25">
      <c r="A2" s="1"/>
      <c r="B2" s="62" t="s">
        <v>53</v>
      </c>
      <c r="C2" s="63" t="s">
        <v>54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04"/>
      <c r="R2" s="104"/>
      <c r="S2" s="104"/>
      <c r="T2" s="104"/>
      <c r="U2" s="104"/>
      <c r="V2" s="64"/>
      <c r="W2" s="63"/>
      <c r="X2" s="21"/>
      <c r="Y2" s="61"/>
      <c r="Z2" s="61"/>
      <c r="AA2" s="61"/>
      <c r="AB2" s="61"/>
      <c r="AC2" s="61"/>
      <c r="AD2" s="61"/>
    </row>
    <row r="3" spans="1:30" x14ac:dyDescent="0.25">
      <c r="A3" s="1"/>
      <c r="B3" s="65" t="s">
        <v>124</v>
      </c>
      <c r="C3" s="13" t="s">
        <v>31</v>
      </c>
      <c r="D3" s="66" t="s">
        <v>32</v>
      </c>
      <c r="E3" s="67" t="s">
        <v>1</v>
      </c>
      <c r="F3" s="14"/>
      <c r="G3" s="53" t="s">
        <v>33</v>
      </c>
      <c r="H3" s="54" t="s">
        <v>34</v>
      </c>
      <c r="I3" s="54" t="s">
        <v>25</v>
      </c>
      <c r="J3" s="9" t="s">
        <v>35</v>
      </c>
      <c r="K3" s="55" t="s">
        <v>36</v>
      </c>
      <c r="L3" s="55" t="s">
        <v>37</v>
      </c>
      <c r="M3" s="53" t="s">
        <v>38</v>
      </c>
      <c r="N3" s="53" t="s">
        <v>24</v>
      </c>
      <c r="O3" s="54" t="s">
        <v>39</v>
      </c>
      <c r="P3" s="53" t="s">
        <v>34</v>
      </c>
      <c r="Q3" s="53" t="s">
        <v>12</v>
      </c>
      <c r="R3" s="53">
        <v>1</v>
      </c>
      <c r="S3" s="53">
        <v>2</v>
      </c>
      <c r="T3" s="53">
        <v>3</v>
      </c>
      <c r="U3" s="53" t="s">
        <v>40</v>
      </c>
      <c r="V3" s="9" t="s">
        <v>17</v>
      </c>
      <c r="W3" s="8" t="s">
        <v>41</v>
      </c>
      <c r="X3" s="8" t="s">
        <v>42</v>
      </c>
      <c r="Y3" s="61"/>
      <c r="Z3" s="61"/>
      <c r="AA3" s="61"/>
      <c r="AB3" s="61"/>
      <c r="AC3" s="61"/>
      <c r="AD3" s="61"/>
    </row>
    <row r="4" spans="1:30" x14ac:dyDescent="0.25">
      <c r="A4" s="1"/>
      <c r="B4" s="58" t="s">
        <v>125</v>
      </c>
      <c r="C4" s="171" t="s">
        <v>126</v>
      </c>
      <c r="D4" s="58" t="s">
        <v>43</v>
      </c>
      <c r="E4" s="172" t="s">
        <v>44</v>
      </c>
      <c r="F4" s="14"/>
      <c r="G4" s="57">
        <v>1</v>
      </c>
      <c r="H4" s="57"/>
      <c r="I4" s="57"/>
      <c r="J4" s="57" t="s">
        <v>127</v>
      </c>
      <c r="K4" s="57">
        <v>6</v>
      </c>
      <c r="L4" s="57"/>
      <c r="M4" s="57">
        <v>1</v>
      </c>
      <c r="N4" s="57"/>
      <c r="O4" s="57">
        <v>1</v>
      </c>
      <c r="P4" s="57">
        <v>2</v>
      </c>
      <c r="Q4" s="106" t="s">
        <v>117</v>
      </c>
      <c r="R4" s="106" t="s">
        <v>131</v>
      </c>
      <c r="S4" s="106" t="s">
        <v>128</v>
      </c>
      <c r="T4" s="106" t="s">
        <v>87</v>
      </c>
      <c r="U4" s="106" t="s">
        <v>132</v>
      </c>
      <c r="V4" s="173">
        <v>0.33300000000000002</v>
      </c>
      <c r="W4" s="69" t="s">
        <v>133</v>
      </c>
      <c r="X4" s="106" t="s">
        <v>129</v>
      </c>
      <c r="Y4" s="61"/>
      <c r="Z4" s="61"/>
      <c r="AA4" s="61"/>
      <c r="AB4" s="61"/>
      <c r="AC4" s="61"/>
      <c r="AD4" s="61"/>
    </row>
    <row r="5" spans="1:30" x14ac:dyDescent="0.25">
      <c r="A5" s="3"/>
      <c r="B5" s="157" t="s">
        <v>130</v>
      </c>
      <c r="C5" s="158" t="s">
        <v>134</v>
      </c>
      <c r="D5" s="159"/>
      <c r="E5" s="49"/>
      <c r="F5" s="50"/>
      <c r="G5" s="160"/>
      <c r="H5" s="161"/>
      <c r="I5" s="162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3"/>
      <c r="W5" s="161"/>
      <c r="X5" s="164"/>
      <c r="Y5" s="61"/>
      <c r="Z5" s="61"/>
      <c r="AA5" s="61"/>
      <c r="AB5" s="61"/>
      <c r="AC5" s="61"/>
      <c r="AD5" s="61"/>
    </row>
    <row r="6" spans="1:30" x14ac:dyDescent="0.25">
      <c r="A6" s="3"/>
      <c r="B6" s="165"/>
      <c r="C6" s="166"/>
      <c r="D6" s="167"/>
      <c r="E6" s="168"/>
      <c r="F6" s="169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70"/>
      <c r="Y6" s="61"/>
      <c r="Z6" s="61"/>
      <c r="AA6" s="61"/>
      <c r="AB6" s="61"/>
      <c r="AC6" s="61"/>
      <c r="AD6" s="61"/>
    </row>
    <row r="7" spans="1:30" x14ac:dyDescent="0.25">
      <c r="A7" s="1"/>
      <c r="B7" s="65" t="s">
        <v>30</v>
      </c>
      <c r="C7" s="13" t="s">
        <v>31</v>
      </c>
      <c r="D7" s="66" t="s">
        <v>32</v>
      </c>
      <c r="E7" s="67" t="s">
        <v>1</v>
      </c>
      <c r="F7" s="14"/>
      <c r="G7" s="53" t="s">
        <v>33</v>
      </c>
      <c r="H7" s="54" t="s">
        <v>34</v>
      </c>
      <c r="I7" s="54" t="s">
        <v>25</v>
      </c>
      <c r="J7" s="9" t="s">
        <v>35</v>
      </c>
      <c r="K7" s="55" t="s">
        <v>36</v>
      </c>
      <c r="L7" s="55" t="s">
        <v>37</v>
      </c>
      <c r="M7" s="53" t="s">
        <v>38</v>
      </c>
      <c r="N7" s="53" t="s">
        <v>24</v>
      </c>
      <c r="O7" s="54" t="s">
        <v>39</v>
      </c>
      <c r="P7" s="53" t="s">
        <v>34</v>
      </c>
      <c r="Q7" s="105" t="s">
        <v>12</v>
      </c>
      <c r="R7" s="105">
        <v>1</v>
      </c>
      <c r="S7" s="105">
        <v>2</v>
      </c>
      <c r="T7" s="105">
        <v>3</v>
      </c>
      <c r="U7" s="105" t="s">
        <v>40</v>
      </c>
      <c r="V7" s="9" t="s">
        <v>17</v>
      </c>
      <c r="W7" s="8" t="s">
        <v>41</v>
      </c>
      <c r="X7" s="8" t="s">
        <v>42</v>
      </c>
      <c r="Y7" s="61"/>
      <c r="Z7" s="61"/>
      <c r="AA7" s="61"/>
      <c r="AB7" s="61"/>
      <c r="AC7" s="61"/>
      <c r="AD7" s="61"/>
    </row>
    <row r="8" spans="1:30" x14ac:dyDescent="0.25">
      <c r="A8" s="3"/>
      <c r="B8" s="68" t="s">
        <v>66</v>
      </c>
      <c r="C8" s="69" t="s">
        <v>67</v>
      </c>
      <c r="D8" s="58" t="s">
        <v>43</v>
      </c>
      <c r="E8" s="89" t="s">
        <v>57</v>
      </c>
      <c r="F8" s="90"/>
      <c r="G8" s="57"/>
      <c r="H8" s="70"/>
      <c r="I8" s="57">
        <v>1</v>
      </c>
      <c r="J8" s="71" t="s">
        <v>68</v>
      </c>
      <c r="K8" s="71">
        <v>3</v>
      </c>
      <c r="L8" s="71"/>
      <c r="M8" s="71">
        <v>1</v>
      </c>
      <c r="N8" s="57"/>
      <c r="O8" s="57"/>
      <c r="P8" s="57">
        <v>1</v>
      </c>
      <c r="Q8" s="106" t="s">
        <v>90</v>
      </c>
      <c r="R8" s="106" t="s">
        <v>88</v>
      </c>
      <c r="S8" s="106" t="s">
        <v>89</v>
      </c>
      <c r="T8" s="106" t="s">
        <v>87</v>
      </c>
      <c r="U8" s="106"/>
      <c r="V8" s="72">
        <v>0.71399999999999997</v>
      </c>
      <c r="W8" s="68" t="s">
        <v>69</v>
      </c>
      <c r="X8" s="57">
        <v>1829</v>
      </c>
      <c r="Y8" s="61"/>
      <c r="Z8" s="61"/>
      <c r="AA8" s="61"/>
      <c r="AB8" s="61"/>
      <c r="AC8" s="61"/>
      <c r="AD8" s="61"/>
    </row>
    <row r="9" spans="1:30" x14ac:dyDescent="0.25">
      <c r="A9" s="3"/>
      <c r="B9" s="109"/>
      <c r="C9" s="110"/>
      <c r="D9" s="111"/>
      <c r="E9" s="112"/>
      <c r="F9" s="113"/>
      <c r="G9" s="114"/>
      <c r="H9" s="112"/>
      <c r="I9" s="110"/>
      <c r="J9" s="112"/>
      <c r="K9" s="110"/>
      <c r="L9" s="112"/>
      <c r="M9" s="112"/>
      <c r="N9" s="112"/>
      <c r="O9" s="112"/>
      <c r="P9" s="112"/>
      <c r="Q9" s="115"/>
      <c r="R9" s="115"/>
      <c r="S9" s="115"/>
      <c r="T9" s="115"/>
      <c r="U9" s="115"/>
      <c r="V9" s="112"/>
      <c r="W9" s="112"/>
      <c r="X9" s="116"/>
      <c r="Y9" s="61"/>
      <c r="Z9" s="61"/>
      <c r="AA9" s="61"/>
      <c r="AB9" s="61"/>
      <c r="AC9" s="61"/>
      <c r="AD9" s="61"/>
    </row>
    <row r="10" spans="1:30" x14ac:dyDescent="0.25">
      <c r="A10" s="1"/>
      <c r="B10" s="65" t="s">
        <v>91</v>
      </c>
      <c r="C10" s="13" t="s">
        <v>31</v>
      </c>
      <c r="D10" s="66" t="s">
        <v>32</v>
      </c>
      <c r="E10" s="67" t="s">
        <v>1</v>
      </c>
      <c r="F10" s="14"/>
      <c r="G10" s="53" t="s">
        <v>33</v>
      </c>
      <c r="H10" s="54" t="s">
        <v>34</v>
      </c>
      <c r="I10" s="54" t="s">
        <v>25</v>
      </c>
      <c r="J10" s="9" t="s">
        <v>35</v>
      </c>
      <c r="K10" s="55" t="s">
        <v>36</v>
      </c>
      <c r="L10" s="55" t="s">
        <v>37</v>
      </c>
      <c r="M10" s="53" t="s">
        <v>38</v>
      </c>
      <c r="N10" s="53" t="s">
        <v>24</v>
      </c>
      <c r="O10" s="54" t="s">
        <v>39</v>
      </c>
      <c r="P10" s="53" t="s">
        <v>34</v>
      </c>
      <c r="Q10" s="105" t="s">
        <v>12</v>
      </c>
      <c r="R10" s="105">
        <v>1</v>
      </c>
      <c r="S10" s="105">
        <v>2</v>
      </c>
      <c r="T10" s="105">
        <v>3</v>
      </c>
      <c r="U10" s="105" t="s">
        <v>40</v>
      </c>
      <c r="V10" s="9" t="s">
        <v>17</v>
      </c>
      <c r="W10" s="8" t="s">
        <v>41</v>
      </c>
      <c r="X10" s="8" t="s">
        <v>42</v>
      </c>
      <c r="Y10" s="61"/>
      <c r="Z10" s="61"/>
      <c r="AA10" s="61"/>
      <c r="AB10" s="61"/>
      <c r="AC10" s="61"/>
      <c r="AD10" s="61"/>
    </row>
    <row r="11" spans="1:30" x14ac:dyDescent="0.25">
      <c r="A11" s="3"/>
      <c r="B11" s="139" t="s">
        <v>92</v>
      </c>
      <c r="C11" s="140" t="s">
        <v>93</v>
      </c>
      <c r="D11" s="141" t="s">
        <v>43</v>
      </c>
      <c r="E11" s="142" t="s">
        <v>44</v>
      </c>
      <c r="F11" s="143"/>
      <c r="G11" s="144">
        <v>1</v>
      </c>
      <c r="H11" s="145"/>
      <c r="I11" s="144"/>
      <c r="J11" s="146" t="s">
        <v>94</v>
      </c>
      <c r="K11" s="146">
        <v>8</v>
      </c>
      <c r="L11" s="146" t="s">
        <v>95</v>
      </c>
      <c r="M11" s="146">
        <v>1</v>
      </c>
      <c r="N11" s="144"/>
      <c r="O11" s="145" t="s">
        <v>96</v>
      </c>
      <c r="P11" s="145"/>
      <c r="Q11" s="147" t="s">
        <v>97</v>
      </c>
      <c r="R11" s="147"/>
      <c r="S11" s="147"/>
      <c r="T11" s="147" t="s">
        <v>98</v>
      </c>
      <c r="U11" s="147" t="s">
        <v>88</v>
      </c>
      <c r="V11" s="148">
        <v>0.6</v>
      </c>
      <c r="W11" s="139" t="s">
        <v>69</v>
      </c>
      <c r="X11" s="144">
        <v>2613</v>
      </c>
      <c r="Y11" s="61"/>
      <c r="Z11" s="61"/>
      <c r="AA11" s="61"/>
      <c r="AB11" s="61"/>
      <c r="AC11" s="61"/>
      <c r="AD11" s="61"/>
    </row>
    <row r="12" spans="1:30" x14ac:dyDescent="0.25">
      <c r="A12" s="3"/>
      <c r="B12" s="68" t="s">
        <v>108</v>
      </c>
      <c r="C12" s="69" t="s">
        <v>112</v>
      </c>
      <c r="D12" s="58" t="s">
        <v>43</v>
      </c>
      <c r="E12" s="117" t="s">
        <v>44</v>
      </c>
      <c r="F12" s="143"/>
      <c r="G12" s="57"/>
      <c r="H12" s="70"/>
      <c r="I12" s="57">
        <v>1</v>
      </c>
      <c r="J12" s="71" t="s">
        <v>113</v>
      </c>
      <c r="K12" s="71">
        <v>3</v>
      </c>
      <c r="L12" s="71"/>
      <c r="M12" s="71">
        <v>1</v>
      </c>
      <c r="N12" s="57"/>
      <c r="O12" s="70"/>
      <c r="P12" s="70"/>
      <c r="Q12" s="118" t="s">
        <v>114</v>
      </c>
      <c r="R12" s="118" t="s">
        <v>115</v>
      </c>
      <c r="S12" s="118"/>
      <c r="T12" s="118" t="s">
        <v>98</v>
      </c>
      <c r="U12" s="118"/>
      <c r="V12" s="72">
        <v>0.14299999999999999</v>
      </c>
      <c r="W12" s="68" t="s">
        <v>69</v>
      </c>
      <c r="X12" s="57">
        <v>1468</v>
      </c>
      <c r="Y12" s="61"/>
      <c r="Z12" s="61"/>
      <c r="AA12" s="61"/>
      <c r="AB12" s="61"/>
      <c r="AC12" s="61"/>
      <c r="AD12" s="61"/>
    </row>
    <row r="13" spans="1:30" x14ac:dyDescent="0.25">
      <c r="A13" s="3"/>
      <c r="B13" s="13" t="s">
        <v>6</v>
      </c>
      <c r="C13" s="9"/>
      <c r="D13" s="8"/>
      <c r="E13" s="149"/>
      <c r="F13" s="90"/>
      <c r="G13" s="10">
        <v>1</v>
      </c>
      <c r="H13" s="10"/>
      <c r="I13" s="10">
        <v>1</v>
      </c>
      <c r="J13" s="9"/>
      <c r="K13" s="9"/>
      <c r="L13" s="9"/>
      <c r="M13" s="10">
        <f>SUM(M11:M12)</f>
        <v>2</v>
      </c>
      <c r="N13" s="10"/>
      <c r="O13" s="10">
        <v>2</v>
      </c>
      <c r="P13" s="10"/>
      <c r="Q13" s="96" t="s">
        <v>116</v>
      </c>
      <c r="R13" s="96" t="s">
        <v>115</v>
      </c>
      <c r="S13" s="96"/>
      <c r="T13" s="96" t="s">
        <v>117</v>
      </c>
      <c r="U13" s="96" t="s">
        <v>88</v>
      </c>
      <c r="V13" s="26">
        <v>0.33300000000000002</v>
      </c>
      <c r="W13" s="150"/>
      <c r="X13" s="96"/>
      <c r="Y13" s="61"/>
      <c r="Z13" s="61"/>
      <c r="AA13" s="61"/>
      <c r="AB13" s="61"/>
      <c r="AC13" s="61"/>
      <c r="AD13" s="61"/>
    </row>
    <row r="14" spans="1:30" x14ac:dyDescent="0.25">
      <c r="A14" s="3"/>
      <c r="B14" s="109"/>
      <c r="C14" s="110"/>
      <c r="D14" s="111"/>
      <c r="E14" s="112"/>
      <c r="F14" s="113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51"/>
      <c r="R14" s="151"/>
      <c r="S14" s="151"/>
      <c r="T14" s="151"/>
      <c r="U14" s="151"/>
      <c r="V14" s="110"/>
      <c r="W14" s="110"/>
      <c r="X14" s="116"/>
      <c r="Y14" s="61"/>
      <c r="Z14" s="61"/>
      <c r="AA14" s="61"/>
      <c r="AB14" s="61"/>
      <c r="AC14" s="61"/>
      <c r="AD14" s="61"/>
    </row>
    <row r="15" spans="1:30" x14ac:dyDescent="0.25">
      <c r="A15" s="3"/>
      <c r="B15" s="73"/>
      <c r="C15" s="27"/>
      <c r="D15" s="73"/>
      <c r="E15" s="74"/>
      <c r="G15" s="27"/>
      <c r="H15" s="29"/>
      <c r="I15" s="27"/>
      <c r="J15" s="14"/>
      <c r="K15" s="14"/>
      <c r="L15" s="14"/>
      <c r="M15" s="27"/>
      <c r="N15" s="27"/>
      <c r="O15" s="27"/>
      <c r="P15" s="27"/>
      <c r="Q15" s="107"/>
      <c r="R15" s="107"/>
      <c r="S15" s="107"/>
      <c r="T15" s="107"/>
      <c r="U15" s="107"/>
      <c r="V15" s="27"/>
      <c r="W15" s="73"/>
      <c r="X15" s="27"/>
      <c r="Y15" s="61"/>
      <c r="Z15" s="61"/>
      <c r="AA15" s="61"/>
      <c r="AB15" s="61"/>
      <c r="AC15" s="61"/>
      <c r="AD15" s="61"/>
    </row>
    <row r="16" spans="1:30" x14ac:dyDescent="0.25">
      <c r="A16" s="3"/>
      <c r="B16" s="73"/>
      <c r="C16" s="27"/>
      <c r="D16" s="73"/>
      <c r="E16" s="74"/>
      <c r="G16" s="27"/>
      <c r="H16" s="29"/>
      <c r="I16" s="27"/>
      <c r="J16" s="14"/>
      <c r="K16" s="14"/>
      <c r="L16" s="14"/>
      <c r="M16" s="27"/>
      <c r="N16" s="27"/>
      <c r="O16" s="27"/>
      <c r="P16" s="27"/>
      <c r="Q16" s="107"/>
      <c r="R16" s="107"/>
      <c r="S16" s="107"/>
      <c r="T16" s="107"/>
      <c r="U16" s="107"/>
      <c r="V16" s="27"/>
      <c r="W16" s="73"/>
      <c r="X16" s="27"/>
      <c r="Y16" s="61"/>
      <c r="Z16" s="61"/>
      <c r="AA16" s="61"/>
      <c r="AB16" s="61"/>
      <c r="AC16" s="61"/>
      <c r="AD16" s="61"/>
    </row>
    <row r="17" spans="1:30" x14ac:dyDescent="0.25">
      <c r="A17" s="3"/>
      <c r="B17" s="73"/>
      <c r="C17" s="27"/>
      <c r="D17" s="73"/>
      <c r="E17" s="74"/>
      <c r="G17" s="27"/>
      <c r="H17" s="29"/>
      <c r="I17" s="27"/>
      <c r="J17" s="14"/>
      <c r="K17" s="14"/>
      <c r="L17" s="14"/>
      <c r="M17" s="27"/>
      <c r="N17" s="27"/>
      <c r="O17" s="27"/>
      <c r="P17" s="27"/>
      <c r="Q17" s="107"/>
      <c r="R17" s="107"/>
      <c r="S17" s="107"/>
      <c r="T17" s="107"/>
      <c r="U17" s="107"/>
      <c r="V17" s="27"/>
      <c r="W17" s="73"/>
      <c r="X17" s="27"/>
      <c r="Y17" s="61"/>
      <c r="Z17" s="61"/>
      <c r="AA17" s="61"/>
      <c r="AB17" s="61"/>
      <c r="AC17" s="61"/>
      <c r="AD17" s="61"/>
    </row>
    <row r="18" spans="1:30" x14ac:dyDescent="0.25">
      <c r="A18" s="3"/>
      <c r="B18" s="73"/>
      <c r="C18" s="27"/>
      <c r="D18" s="73"/>
      <c r="E18" s="74"/>
      <c r="G18" s="27"/>
      <c r="H18" s="29"/>
      <c r="I18" s="27"/>
      <c r="J18" s="14"/>
      <c r="K18" s="14"/>
      <c r="L18" s="14"/>
      <c r="M18" s="27"/>
      <c r="N18" s="27"/>
      <c r="O18" s="27"/>
      <c r="P18" s="27"/>
      <c r="Q18" s="107"/>
      <c r="R18" s="107"/>
      <c r="S18" s="107"/>
      <c r="T18" s="107"/>
      <c r="U18" s="107"/>
      <c r="V18" s="27"/>
      <c r="W18" s="73"/>
      <c r="X18" s="27"/>
      <c r="Y18" s="61"/>
      <c r="Z18" s="61"/>
      <c r="AA18" s="61"/>
      <c r="AB18" s="61"/>
      <c r="AC18" s="61"/>
      <c r="AD18" s="61"/>
    </row>
    <row r="19" spans="1:30" x14ac:dyDescent="0.25">
      <c r="A19" s="3"/>
      <c r="B19" s="73"/>
      <c r="C19" s="27"/>
      <c r="D19" s="73"/>
      <c r="E19" s="74"/>
      <c r="G19" s="27"/>
      <c r="H19" s="29"/>
      <c r="I19" s="27"/>
      <c r="J19" s="14"/>
      <c r="K19" s="14"/>
      <c r="L19" s="14"/>
      <c r="M19" s="27"/>
      <c r="N19" s="27"/>
      <c r="O19" s="27"/>
      <c r="P19" s="27"/>
      <c r="Q19" s="107"/>
      <c r="R19" s="107"/>
      <c r="S19" s="107"/>
      <c r="T19" s="107"/>
      <c r="U19" s="107"/>
      <c r="V19" s="27"/>
      <c r="W19" s="73"/>
      <c r="X19" s="27"/>
      <c r="Y19" s="61"/>
      <c r="Z19" s="61"/>
      <c r="AA19" s="61"/>
      <c r="AB19" s="61"/>
      <c r="AC19" s="61"/>
      <c r="AD19" s="61"/>
    </row>
    <row r="20" spans="1:30" x14ac:dyDescent="0.25">
      <c r="A20" s="3"/>
      <c r="B20" s="73"/>
      <c r="C20" s="27"/>
      <c r="D20" s="73"/>
      <c r="E20" s="74"/>
      <c r="G20" s="27"/>
      <c r="H20" s="29"/>
      <c r="I20" s="27"/>
      <c r="J20" s="14"/>
      <c r="K20" s="14"/>
      <c r="L20" s="14"/>
      <c r="M20" s="27"/>
      <c r="N20" s="27"/>
      <c r="O20" s="27"/>
      <c r="P20" s="27"/>
      <c r="Q20" s="107"/>
      <c r="R20" s="107"/>
      <c r="S20" s="107"/>
      <c r="T20" s="107"/>
      <c r="U20" s="107"/>
      <c r="V20" s="27"/>
      <c r="W20" s="73"/>
      <c r="X20" s="27"/>
      <c r="Y20" s="61"/>
      <c r="Z20" s="61"/>
      <c r="AA20" s="61"/>
      <c r="AB20" s="61"/>
      <c r="AC20" s="61"/>
      <c r="AD20" s="61"/>
    </row>
    <row r="21" spans="1:30" x14ac:dyDescent="0.25">
      <c r="A21" s="3"/>
      <c r="B21" s="73"/>
      <c r="C21" s="27"/>
      <c r="D21" s="73"/>
      <c r="E21" s="74"/>
      <c r="G21" s="27"/>
      <c r="H21" s="29"/>
      <c r="I21" s="27"/>
      <c r="J21" s="14"/>
      <c r="K21" s="14"/>
      <c r="L21" s="14"/>
      <c r="M21" s="27"/>
      <c r="N21" s="27"/>
      <c r="O21" s="27"/>
      <c r="P21" s="27"/>
      <c r="Q21" s="107"/>
      <c r="R21" s="107"/>
      <c r="S21" s="107"/>
      <c r="T21" s="107"/>
      <c r="U21" s="107"/>
      <c r="V21" s="27"/>
      <c r="W21" s="73"/>
      <c r="X21" s="27"/>
      <c r="Y21" s="61"/>
      <c r="Z21" s="61"/>
      <c r="AA21" s="61"/>
      <c r="AB21" s="61"/>
      <c r="AC21" s="61"/>
      <c r="AD21" s="61"/>
    </row>
    <row r="22" spans="1:30" x14ac:dyDescent="0.25">
      <c r="A22" s="3"/>
      <c r="B22" s="73"/>
      <c r="C22" s="27"/>
      <c r="D22" s="73"/>
      <c r="E22" s="74"/>
      <c r="G22" s="27"/>
      <c r="H22" s="29"/>
      <c r="I22" s="27"/>
      <c r="J22" s="14"/>
      <c r="K22" s="14"/>
      <c r="L22" s="14"/>
      <c r="M22" s="27"/>
      <c r="N22" s="27"/>
      <c r="O22" s="27"/>
      <c r="P22" s="27"/>
      <c r="Q22" s="107"/>
      <c r="R22" s="107"/>
      <c r="S22" s="107"/>
      <c r="T22" s="107"/>
      <c r="U22" s="107"/>
      <c r="V22" s="27"/>
      <c r="W22" s="73"/>
      <c r="X22" s="27"/>
      <c r="Y22" s="61"/>
      <c r="Z22" s="61"/>
      <c r="AA22" s="61"/>
      <c r="AB22" s="61"/>
      <c r="AC22" s="61"/>
      <c r="AD22" s="61"/>
    </row>
    <row r="23" spans="1:30" x14ac:dyDescent="0.25">
      <c r="A23" s="3"/>
      <c r="B23" s="73"/>
      <c r="C23" s="27"/>
      <c r="D23" s="73"/>
      <c r="E23" s="74"/>
      <c r="G23" s="27"/>
      <c r="H23" s="29"/>
      <c r="I23" s="27"/>
      <c r="J23" s="14"/>
      <c r="K23" s="14"/>
      <c r="L23" s="14"/>
      <c r="M23" s="27"/>
      <c r="N23" s="27"/>
      <c r="O23" s="27"/>
      <c r="P23" s="27"/>
      <c r="Q23" s="107"/>
      <c r="R23" s="107"/>
      <c r="S23" s="107"/>
      <c r="T23" s="107"/>
      <c r="U23" s="107"/>
      <c r="V23" s="27"/>
      <c r="W23" s="73"/>
      <c r="X23" s="27"/>
      <c r="Y23" s="61"/>
      <c r="Z23" s="61"/>
      <c r="AA23" s="61"/>
      <c r="AB23" s="61"/>
      <c r="AC23" s="61"/>
      <c r="AD23" s="61"/>
    </row>
    <row r="24" spans="1:30" x14ac:dyDescent="0.25">
      <c r="A24" s="3"/>
      <c r="B24" s="73"/>
      <c r="C24" s="27"/>
      <c r="D24" s="73"/>
      <c r="E24" s="74"/>
      <c r="G24" s="27"/>
      <c r="H24" s="29"/>
      <c r="I24" s="27"/>
      <c r="J24" s="14"/>
      <c r="K24" s="14"/>
      <c r="L24" s="14"/>
      <c r="M24" s="27"/>
      <c r="N24" s="27"/>
      <c r="O24" s="27"/>
      <c r="P24" s="27"/>
      <c r="Q24" s="107"/>
      <c r="R24" s="107"/>
      <c r="S24" s="107"/>
      <c r="T24" s="107"/>
      <c r="U24" s="107"/>
      <c r="V24" s="27"/>
      <c r="W24" s="73"/>
      <c r="X24" s="27"/>
      <c r="Y24" s="61"/>
      <c r="Z24" s="61"/>
      <c r="AA24" s="61"/>
      <c r="AB24" s="61"/>
      <c r="AC24" s="61"/>
      <c r="AD24" s="61"/>
    </row>
    <row r="25" spans="1:30" x14ac:dyDescent="0.25">
      <c r="A25" s="3"/>
      <c r="B25" s="73"/>
      <c r="C25" s="27"/>
      <c r="D25" s="73"/>
      <c r="E25" s="74"/>
      <c r="G25" s="27"/>
      <c r="H25" s="29"/>
      <c r="I25" s="27"/>
      <c r="J25" s="14"/>
      <c r="K25" s="14"/>
      <c r="L25" s="14"/>
      <c r="M25" s="27"/>
      <c r="N25" s="27"/>
      <c r="O25" s="27"/>
      <c r="P25" s="27"/>
      <c r="Q25" s="107"/>
      <c r="R25" s="107"/>
      <c r="S25" s="107"/>
      <c r="T25" s="107"/>
      <c r="U25" s="107"/>
      <c r="V25" s="27"/>
      <c r="W25" s="73"/>
      <c r="X25" s="27"/>
      <c r="Y25" s="61"/>
      <c r="Z25" s="61"/>
      <c r="AA25" s="61"/>
      <c r="AB25" s="61"/>
      <c r="AC25" s="61"/>
      <c r="AD25" s="61"/>
    </row>
    <row r="26" spans="1:30" x14ac:dyDescent="0.25">
      <c r="A26" s="3"/>
      <c r="B26" s="73"/>
      <c r="C26" s="27"/>
      <c r="D26" s="73"/>
      <c r="E26" s="74"/>
      <c r="G26" s="27"/>
      <c r="H26" s="29"/>
      <c r="I26" s="27"/>
      <c r="J26" s="14"/>
      <c r="K26" s="14"/>
      <c r="L26" s="14"/>
      <c r="M26" s="27"/>
      <c r="N26" s="27"/>
      <c r="O26" s="27"/>
      <c r="P26" s="27"/>
      <c r="Q26" s="107"/>
      <c r="R26" s="107"/>
      <c r="S26" s="107"/>
      <c r="T26" s="107"/>
      <c r="U26" s="107"/>
      <c r="V26" s="27"/>
      <c r="W26" s="73"/>
      <c r="X26" s="27"/>
      <c r="Y26" s="61"/>
      <c r="Z26" s="61"/>
      <c r="AA26" s="61"/>
      <c r="AB26" s="61"/>
      <c r="AC26" s="61"/>
      <c r="AD26" s="61"/>
    </row>
    <row r="27" spans="1:30" x14ac:dyDescent="0.25">
      <c r="A27" s="3"/>
      <c r="B27" s="73"/>
      <c r="C27" s="27"/>
      <c r="D27" s="73"/>
      <c r="E27" s="74"/>
      <c r="G27" s="27"/>
      <c r="H27" s="29"/>
      <c r="I27" s="27"/>
      <c r="J27" s="14"/>
      <c r="K27" s="14"/>
      <c r="L27" s="14"/>
      <c r="M27" s="27"/>
      <c r="N27" s="27"/>
      <c r="O27" s="27"/>
      <c r="P27" s="27"/>
      <c r="Q27" s="107"/>
      <c r="R27" s="107"/>
      <c r="S27" s="107"/>
      <c r="T27" s="107"/>
      <c r="U27" s="107"/>
      <c r="V27" s="27"/>
      <c r="W27" s="73"/>
      <c r="X27" s="27"/>
      <c r="Y27" s="61"/>
      <c r="Z27" s="61"/>
      <c r="AA27" s="61"/>
      <c r="AB27" s="61"/>
      <c r="AC27" s="61"/>
      <c r="AD27" s="61"/>
    </row>
    <row r="28" spans="1:30" x14ac:dyDescent="0.25">
      <c r="A28" s="3"/>
      <c r="B28" s="73"/>
      <c r="C28" s="27"/>
      <c r="D28" s="73"/>
      <c r="E28" s="74"/>
      <c r="G28" s="27"/>
      <c r="H28" s="29"/>
      <c r="I28" s="27"/>
      <c r="J28" s="14"/>
      <c r="K28" s="14"/>
      <c r="L28" s="14"/>
      <c r="M28" s="27"/>
      <c r="N28" s="27"/>
      <c r="O28" s="27"/>
      <c r="P28" s="27"/>
      <c r="Q28" s="107"/>
      <c r="R28" s="107"/>
      <c r="S28" s="107"/>
      <c r="T28" s="107"/>
      <c r="U28" s="107"/>
      <c r="V28" s="27"/>
      <c r="W28" s="73"/>
      <c r="X28" s="27"/>
      <c r="Y28" s="61"/>
      <c r="Z28" s="61"/>
      <c r="AA28" s="61"/>
      <c r="AB28" s="61"/>
      <c r="AC28" s="61"/>
      <c r="AD28" s="61"/>
    </row>
    <row r="29" spans="1:30" x14ac:dyDescent="0.25">
      <c r="A29" s="3"/>
      <c r="B29" s="73"/>
      <c r="C29" s="27"/>
      <c r="D29" s="73"/>
      <c r="E29" s="74"/>
      <c r="G29" s="27"/>
      <c r="H29" s="29"/>
      <c r="I29" s="27"/>
      <c r="J29" s="14"/>
      <c r="K29" s="14"/>
      <c r="L29" s="14"/>
      <c r="M29" s="27"/>
      <c r="N29" s="27"/>
      <c r="O29" s="27"/>
      <c r="P29" s="27"/>
      <c r="Q29" s="107"/>
      <c r="R29" s="107"/>
      <c r="S29" s="107"/>
      <c r="T29" s="107"/>
      <c r="U29" s="107"/>
      <c r="V29" s="27"/>
      <c r="W29" s="73"/>
      <c r="X29" s="27"/>
      <c r="Y29" s="61"/>
      <c r="Z29" s="61"/>
      <c r="AA29" s="61"/>
      <c r="AB29" s="61"/>
      <c r="AC29" s="61"/>
      <c r="AD29" s="61"/>
    </row>
    <row r="30" spans="1:30" x14ac:dyDescent="0.25">
      <c r="A30" s="3"/>
      <c r="B30" s="73"/>
      <c r="C30" s="27"/>
      <c r="D30" s="73"/>
      <c r="E30" s="74"/>
      <c r="G30" s="27"/>
      <c r="H30" s="29"/>
      <c r="I30" s="27"/>
      <c r="J30" s="14"/>
      <c r="K30" s="14"/>
      <c r="L30" s="14"/>
      <c r="M30" s="27"/>
      <c r="N30" s="27"/>
      <c r="O30" s="27"/>
      <c r="P30" s="27"/>
      <c r="Q30" s="107"/>
      <c r="R30" s="107"/>
      <c r="S30" s="107"/>
      <c r="T30" s="107"/>
      <c r="U30" s="107"/>
      <c r="V30" s="27"/>
      <c r="W30" s="73"/>
      <c r="X30" s="27"/>
      <c r="Y30" s="61"/>
      <c r="Z30" s="61"/>
      <c r="AA30" s="61"/>
      <c r="AB30" s="61"/>
      <c r="AC30" s="61"/>
      <c r="AD30" s="61"/>
    </row>
    <row r="31" spans="1:30" x14ac:dyDescent="0.25">
      <c r="A31" s="3"/>
      <c r="B31" s="73"/>
      <c r="C31" s="27"/>
      <c r="D31" s="73"/>
      <c r="E31" s="74"/>
      <c r="G31" s="27"/>
      <c r="H31" s="29"/>
      <c r="I31" s="27"/>
      <c r="J31" s="14"/>
      <c r="K31" s="14"/>
      <c r="L31" s="14"/>
      <c r="M31" s="27"/>
      <c r="N31" s="27"/>
      <c r="O31" s="27"/>
      <c r="P31" s="27"/>
      <c r="Q31" s="107"/>
      <c r="R31" s="107"/>
      <c r="S31" s="107"/>
      <c r="T31" s="107"/>
      <c r="U31" s="107"/>
      <c r="V31" s="27"/>
      <c r="W31" s="73"/>
      <c r="X31" s="27"/>
      <c r="Y31" s="61"/>
      <c r="Z31" s="61"/>
      <c r="AA31" s="61"/>
      <c r="AB31" s="61"/>
      <c r="AC31" s="61"/>
      <c r="AD31" s="61"/>
    </row>
    <row r="32" spans="1:30" x14ac:dyDescent="0.25">
      <c r="A32" s="3"/>
      <c r="B32" s="73"/>
      <c r="C32" s="27"/>
      <c r="D32" s="73"/>
      <c r="E32" s="74"/>
      <c r="G32" s="27"/>
      <c r="H32" s="29"/>
      <c r="I32" s="27"/>
      <c r="J32" s="14"/>
      <c r="K32" s="14"/>
      <c r="L32" s="14"/>
      <c r="M32" s="27"/>
      <c r="N32" s="27"/>
      <c r="O32" s="27"/>
      <c r="P32" s="27"/>
      <c r="Q32" s="107"/>
      <c r="R32" s="107"/>
      <c r="S32" s="107"/>
      <c r="T32" s="107"/>
      <c r="U32" s="107"/>
      <c r="V32" s="27"/>
      <c r="W32" s="73"/>
      <c r="X32" s="27"/>
      <c r="Y32" s="61"/>
      <c r="Z32" s="61"/>
      <c r="AA32" s="61"/>
      <c r="AB32" s="61"/>
      <c r="AC32" s="61"/>
      <c r="AD32" s="61"/>
    </row>
    <row r="33" spans="1:30" x14ac:dyDescent="0.25">
      <c r="A33" s="3"/>
      <c r="B33" s="73"/>
      <c r="C33" s="27"/>
      <c r="D33" s="73"/>
      <c r="E33" s="74"/>
      <c r="G33" s="27"/>
      <c r="H33" s="29"/>
      <c r="I33" s="27"/>
      <c r="J33" s="14"/>
      <c r="K33" s="14"/>
      <c r="L33" s="14"/>
      <c r="M33" s="27"/>
      <c r="N33" s="27"/>
      <c r="O33" s="27"/>
      <c r="P33" s="27"/>
      <c r="Q33" s="107"/>
      <c r="R33" s="107"/>
      <c r="S33" s="107"/>
      <c r="T33" s="107"/>
      <c r="U33" s="107"/>
      <c r="V33" s="27"/>
      <c r="W33" s="73"/>
      <c r="X33" s="27"/>
      <c r="Y33" s="61"/>
      <c r="Z33" s="61"/>
      <c r="AA33" s="61"/>
      <c r="AB33" s="61"/>
      <c r="AC33" s="61"/>
      <c r="AD33" s="61"/>
    </row>
    <row r="34" spans="1:30" x14ac:dyDescent="0.25">
      <c r="A34" s="3"/>
      <c r="B34" s="73"/>
      <c r="C34" s="27"/>
      <c r="D34" s="73"/>
      <c r="E34" s="74"/>
      <c r="G34" s="27"/>
      <c r="H34" s="29"/>
      <c r="I34" s="27"/>
      <c r="J34" s="14"/>
      <c r="K34" s="14"/>
      <c r="L34" s="14"/>
      <c r="M34" s="27"/>
      <c r="N34" s="27"/>
      <c r="O34" s="27"/>
      <c r="P34" s="27"/>
      <c r="Q34" s="107"/>
      <c r="R34" s="107"/>
      <c r="S34" s="107"/>
      <c r="T34" s="107"/>
      <c r="U34" s="107"/>
      <c r="V34" s="27"/>
      <c r="W34" s="73"/>
      <c r="X34" s="27"/>
      <c r="Y34" s="61"/>
      <c r="Z34" s="61"/>
      <c r="AA34" s="61"/>
      <c r="AB34" s="61"/>
      <c r="AC34" s="61"/>
      <c r="AD34" s="61"/>
    </row>
    <row r="35" spans="1:30" x14ac:dyDescent="0.25">
      <c r="A35" s="3"/>
      <c r="B35" s="73"/>
      <c r="C35" s="27"/>
      <c r="D35" s="73"/>
      <c r="E35" s="74"/>
      <c r="G35" s="27"/>
      <c r="H35" s="29"/>
      <c r="I35" s="27"/>
      <c r="J35" s="14"/>
      <c r="K35" s="14"/>
      <c r="L35" s="14"/>
      <c r="M35" s="27"/>
      <c r="N35" s="27"/>
      <c r="O35" s="27"/>
      <c r="P35" s="27"/>
      <c r="Q35" s="107"/>
      <c r="R35" s="107"/>
      <c r="S35" s="107"/>
      <c r="T35" s="107"/>
      <c r="U35" s="107"/>
      <c r="V35" s="27"/>
      <c r="W35" s="73"/>
      <c r="X35" s="27"/>
      <c r="Y35" s="61"/>
      <c r="Z35" s="61"/>
      <c r="AA35" s="61"/>
      <c r="AB35" s="61"/>
      <c r="AC35" s="61"/>
      <c r="AD35" s="61"/>
    </row>
    <row r="36" spans="1:30" x14ac:dyDescent="0.25">
      <c r="A36" s="3"/>
      <c r="B36" s="73"/>
      <c r="C36" s="27"/>
      <c r="D36" s="73"/>
      <c r="E36" s="74"/>
      <c r="G36" s="27"/>
      <c r="H36" s="29"/>
      <c r="I36" s="27"/>
      <c r="J36" s="14"/>
      <c r="K36" s="14"/>
      <c r="L36" s="14"/>
      <c r="M36" s="27"/>
      <c r="N36" s="27"/>
      <c r="O36" s="27"/>
      <c r="P36" s="27"/>
      <c r="Q36" s="107"/>
      <c r="R36" s="107"/>
      <c r="S36" s="107"/>
      <c r="T36" s="107"/>
      <c r="U36" s="107"/>
      <c r="V36" s="27"/>
      <c r="W36" s="73"/>
      <c r="X36" s="27"/>
      <c r="Y36" s="61"/>
      <c r="Z36" s="61"/>
      <c r="AA36" s="61"/>
      <c r="AB36" s="61"/>
      <c r="AC36" s="61"/>
      <c r="AD36" s="61"/>
    </row>
    <row r="37" spans="1:30" x14ac:dyDescent="0.25">
      <c r="A37" s="3"/>
      <c r="B37" s="73"/>
      <c r="C37" s="27"/>
      <c r="D37" s="73"/>
      <c r="E37" s="74"/>
      <c r="G37" s="27"/>
      <c r="H37" s="29"/>
      <c r="I37" s="27"/>
      <c r="J37" s="14"/>
      <c r="K37" s="14"/>
      <c r="L37" s="14"/>
      <c r="M37" s="27"/>
      <c r="N37" s="27"/>
      <c r="O37" s="27"/>
      <c r="P37" s="27"/>
      <c r="Q37" s="107"/>
      <c r="R37" s="107"/>
      <c r="S37" s="107"/>
      <c r="T37" s="107"/>
      <c r="U37" s="107"/>
      <c r="V37" s="27"/>
      <c r="W37" s="73"/>
      <c r="X37" s="27"/>
      <c r="Y37" s="61"/>
      <c r="Z37" s="61"/>
      <c r="AA37" s="61"/>
      <c r="AB37" s="61"/>
      <c r="AC37" s="61"/>
      <c r="AD37" s="61"/>
    </row>
    <row r="38" spans="1:30" x14ac:dyDescent="0.25">
      <c r="A38" s="3"/>
      <c r="B38" s="73"/>
      <c r="C38" s="27"/>
      <c r="D38" s="73"/>
      <c r="E38" s="74"/>
      <c r="G38" s="27"/>
      <c r="H38" s="29"/>
      <c r="I38" s="27"/>
      <c r="J38" s="14"/>
      <c r="K38" s="14"/>
      <c r="L38" s="14"/>
      <c r="M38" s="27"/>
      <c r="N38" s="27"/>
      <c r="O38" s="27"/>
      <c r="P38" s="27"/>
      <c r="Q38" s="107"/>
      <c r="R38" s="107"/>
      <c r="S38" s="107"/>
      <c r="T38" s="107"/>
      <c r="U38" s="107"/>
      <c r="V38" s="27"/>
      <c r="W38" s="73"/>
      <c r="X38" s="27"/>
      <c r="Y38" s="61"/>
      <c r="Z38" s="61"/>
      <c r="AA38" s="61"/>
      <c r="AB38" s="61"/>
      <c r="AC38" s="61"/>
      <c r="AD38" s="61"/>
    </row>
    <row r="39" spans="1:30" x14ac:dyDescent="0.25">
      <c r="A39" s="3"/>
      <c r="B39" s="73"/>
      <c r="C39" s="27"/>
      <c r="D39" s="73"/>
      <c r="E39" s="74"/>
      <c r="G39" s="27"/>
      <c r="H39" s="29"/>
      <c r="I39" s="27"/>
      <c r="J39" s="14"/>
      <c r="K39" s="14"/>
      <c r="L39" s="14"/>
      <c r="M39" s="27"/>
      <c r="N39" s="27"/>
      <c r="O39" s="27"/>
      <c r="P39" s="27"/>
      <c r="Q39" s="107"/>
      <c r="R39" s="107"/>
      <c r="S39" s="107"/>
      <c r="T39" s="107"/>
      <c r="U39" s="107"/>
      <c r="V39" s="27"/>
      <c r="W39" s="73"/>
      <c r="X39" s="27"/>
      <c r="Y39" s="61"/>
      <c r="Z39" s="61"/>
      <c r="AA39" s="61"/>
      <c r="AB39" s="61"/>
      <c r="AC39" s="61"/>
      <c r="AD39" s="61"/>
    </row>
    <row r="40" spans="1:30" x14ac:dyDescent="0.25">
      <c r="A40" s="3"/>
      <c r="B40" s="73"/>
      <c r="C40" s="27"/>
      <c r="D40" s="73"/>
      <c r="E40" s="74"/>
      <c r="G40" s="27"/>
      <c r="H40" s="29"/>
      <c r="I40" s="27"/>
      <c r="J40" s="14"/>
      <c r="K40" s="14"/>
      <c r="L40" s="14"/>
      <c r="M40" s="27"/>
      <c r="N40" s="27"/>
      <c r="O40" s="27"/>
      <c r="P40" s="27"/>
      <c r="Q40" s="107"/>
      <c r="R40" s="107"/>
      <c r="S40" s="107"/>
      <c r="T40" s="107"/>
      <c r="U40" s="107"/>
      <c r="V40" s="27"/>
      <c r="W40" s="73"/>
      <c r="X40" s="27"/>
      <c r="Y40" s="61"/>
      <c r="Z40" s="61"/>
      <c r="AA40" s="61"/>
      <c r="AB40" s="61"/>
      <c r="AC40" s="61"/>
      <c r="AD40" s="61"/>
    </row>
    <row r="41" spans="1:30" x14ac:dyDescent="0.25">
      <c r="A41" s="3"/>
      <c r="B41" s="73"/>
      <c r="C41" s="27"/>
      <c r="D41" s="73"/>
      <c r="E41" s="74"/>
      <c r="G41" s="27"/>
      <c r="H41" s="29"/>
      <c r="I41" s="27"/>
      <c r="J41" s="14"/>
      <c r="K41" s="14"/>
      <c r="L41" s="14"/>
      <c r="M41" s="27"/>
      <c r="N41" s="27"/>
      <c r="O41" s="27"/>
      <c r="P41" s="27"/>
      <c r="Q41" s="107"/>
      <c r="R41" s="107"/>
      <c r="S41" s="107"/>
      <c r="T41" s="107"/>
      <c r="U41" s="107"/>
      <c r="V41" s="27"/>
      <c r="W41" s="73"/>
      <c r="X41" s="27"/>
      <c r="Y41" s="61"/>
      <c r="Z41" s="61"/>
      <c r="AA41" s="61"/>
      <c r="AB41" s="61"/>
      <c r="AC41" s="61"/>
      <c r="AD41" s="61"/>
    </row>
    <row r="42" spans="1:30" x14ac:dyDescent="0.25">
      <c r="A42" s="3"/>
      <c r="B42" s="73"/>
      <c r="C42" s="27"/>
      <c r="D42" s="73"/>
      <c r="E42" s="74"/>
      <c r="G42" s="27"/>
      <c r="H42" s="29"/>
      <c r="I42" s="27"/>
      <c r="J42" s="14"/>
      <c r="K42" s="14"/>
      <c r="L42" s="14"/>
      <c r="M42" s="27"/>
      <c r="N42" s="27"/>
      <c r="O42" s="27"/>
      <c r="P42" s="27"/>
      <c r="Q42" s="107"/>
      <c r="R42" s="107"/>
      <c r="S42" s="107"/>
      <c r="T42" s="107"/>
      <c r="U42" s="107"/>
      <c r="V42" s="27"/>
      <c r="W42" s="73"/>
      <c r="X42" s="27"/>
      <c r="Y42" s="61"/>
      <c r="Z42" s="61"/>
      <c r="AA42" s="61"/>
      <c r="AB42" s="61"/>
      <c r="AC42" s="61"/>
      <c r="AD42" s="61"/>
    </row>
    <row r="43" spans="1:30" x14ac:dyDescent="0.25">
      <c r="A43" s="3"/>
      <c r="B43" s="73"/>
      <c r="C43" s="27"/>
      <c r="D43" s="73"/>
      <c r="E43" s="74"/>
      <c r="G43" s="27"/>
      <c r="H43" s="29"/>
      <c r="I43" s="27"/>
      <c r="J43" s="14"/>
      <c r="K43" s="14"/>
      <c r="L43" s="14"/>
      <c r="M43" s="27"/>
      <c r="N43" s="27"/>
      <c r="O43" s="27"/>
      <c r="P43" s="27"/>
      <c r="Q43" s="107"/>
      <c r="R43" s="107"/>
      <c r="S43" s="107"/>
      <c r="T43" s="107"/>
      <c r="U43" s="107"/>
      <c r="V43" s="27"/>
      <c r="W43" s="73"/>
      <c r="X43" s="27"/>
      <c r="Y43" s="61"/>
      <c r="Z43" s="61"/>
      <c r="AA43" s="61"/>
      <c r="AB43" s="61"/>
      <c r="AC43" s="61"/>
      <c r="AD43" s="61"/>
    </row>
    <row r="44" spans="1:30" x14ac:dyDescent="0.25">
      <c r="A44" s="3"/>
      <c r="B44" s="73"/>
      <c r="C44" s="27"/>
      <c r="D44" s="73"/>
      <c r="E44" s="74"/>
      <c r="G44" s="27"/>
      <c r="H44" s="29"/>
      <c r="I44" s="27"/>
      <c r="J44" s="14"/>
      <c r="K44" s="14"/>
      <c r="L44" s="14"/>
      <c r="M44" s="27"/>
      <c r="N44" s="27"/>
      <c r="O44" s="27"/>
      <c r="P44" s="27"/>
      <c r="Q44" s="107"/>
      <c r="R44" s="107"/>
      <c r="S44" s="107"/>
      <c r="T44" s="107"/>
      <c r="U44" s="107"/>
      <c r="V44" s="27"/>
      <c r="W44" s="73"/>
      <c r="X44" s="27"/>
      <c r="Y44" s="61"/>
      <c r="Z44" s="61"/>
      <c r="AA44" s="61"/>
      <c r="AB44" s="61"/>
      <c r="AC44" s="61"/>
      <c r="AD44" s="61"/>
    </row>
    <row r="45" spans="1:30" x14ac:dyDescent="0.25">
      <c r="A45" s="3"/>
      <c r="B45" s="73"/>
      <c r="C45" s="27"/>
      <c r="D45" s="73"/>
      <c r="E45" s="74"/>
      <c r="G45" s="27"/>
      <c r="H45" s="29"/>
      <c r="I45" s="27"/>
      <c r="J45" s="14"/>
      <c r="K45" s="14"/>
      <c r="L45" s="14"/>
      <c r="M45" s="27"/>
      <c r="N45" s="27"/>
      <c r="O45" s="27"/>
      <c r="P45" s="27"/>
      <c r="Q45" s="107"/>
      <c r="R45" s="107"/>
      <c r="S45" s="107"/>
      <c r="T45" s="107"/>
      <c r="U45" s="107"/>
      <c r="V45" s="27"/>
      <c r="W45" s="73"/>
      <c r="X45" s="27"/>
      <c r="Y45" s="61"/>
      <c r="Z45" s="61"/>
      <c r="AA45" s="61"/>
      <c r="AB45" s="61"/>
      <c r="AC45" s="61"/>
      <c r="AD45" s="61"/>
    </row>
    <row r="46" spans="1:30" x14ac:dyDescent="0.25">
      <c r="A46" s="3"/>
      <c r="B46" s="73"/>
      <c r="C46" s="27"/>
      <c r="D46" s="73"/>
      <c r="E46" s="74"/>
      <c r="G46" s="27"/>
      <c r="H46" s="29"/>
      <c r="I46" s="27"/>
      <c r="J46" s="14"/>
      <c r="K46" s="14"/>
      <c r="L46" s="14"/>
      <c r="M46" s="27"/>
      <c r="N46" s="27"/>
      <c r="O46" s="27"/>
      <c r="P46" s="27"/>
      <c r="Q46" s="107"/>
      <c r="R46" s="107"/>
      <c r="S46" s="107"/>
      <c r="T46" s="107"/>
      <c r="U46" s="107"/>
      <c r="V46" s="27"/>
      <c r="W46" s="73"/>
      <c r="X46" s="27"/>
      <c r="Y46" s="61"/>
      <c r="Z46" s="61"/>
      <c r="AA46" s="61"/>
      <c r="AB46" s="61"/>
      <c r="AC46" s="61"/>
      <c r="AD46" s="61"/>
    </row>
    <row r="47" spans="1:30" x14ac:dyDescent="0.25">
      <c r="A47" s="3"/>
      <c r="B47" s="73"/>
      <c r="C47" s="27"/>
      <c r="D47" s="73"/>
      <c r="E47" s="74"/>
      <c r="G47" s="27"/>
      <c r="H47" s="29"/>
      <c r="I47" s="27"/>
      <c r="J47" s="14"/>
      <c r="K47" s="14"/>
      <c r="L47" s="14"/>
      <c r="M47" s="27"/>
      <c r="N47" s="27"/>
      <c r="O47" s="27"/>
      <c r="P47" s="27"/>
      <c r="Q47" s="107"/>
      <c r="R47" s="107"/>
      <c r="S47" s="107"/>
      <c r="T47" s="107"/>
      <c r="U47" s="107"/>
      <c r="V47" s="27"/>
      <c r="W47" s="73"/>
      <c r="X47" s="27"/>
      <c r="Y47" s="61"/>
      <c r="Z47" s="61"/>
      <c r="AA47" s="61"/>
      <c r="AB47" s="61"/>
      <c r="AC47" s="61"/>
      <c r="AD47" s="61"/>
    </row>
    <row r="48" spans="1:30" x14ac:dyDescent="0.25">
      <c r="A48" s="3"/>
      <c r="B48" s="73"/>
      <c r="C48" s="27"/>
      <c r="D48" s="73"/>
      <c r="E48" s="74"/>
      <c r="G48" s="27"/>
      <c r="H48" s="29"/>
      <c r="I48" s="27"/>
      <c r="J48" s="14"/>
      <c r="K48" s="14"/>
      <c r="L48" s="14"/>
      <c r="M48" s="27"/>
      <c r="N48" s="27"/>
      <c r="O48" s="27"/>
      <c r="P48" s="27"/>
      <c r="Q48" s="107"/>
      <c r="R48" s="107"/>
      <c r="S48" s="107"/>
      <c r="T48" s="107"/>
      <c r="U48" s="107"/>
      <c r="V48" s="27"/>
      <c r="W48" s="73"/>
      <c r="X48" s="27"/>
      <c r="Y48" s="61"/>
      <c r="Z48" s="61"/>
      <c r="AA48" s="61"/>
      <c r="AB48" s="61"/>
      <c r="AC48" s="61"/>
      <c r="AD48" s="61"/>
    </row>
    <row r="49" spans="1:30" x14ac:dyDescent="0.25">
      <c r="A49" s="3"/>
      <c r="B49" s="73"/>
      <c r="C49" s="27"/>
      <c r="D49" s="73"/>
      <c r="E49" s="74"/>
      <c r="G49" s="27"/>
      <c r="H49" s="29"/>
      <c r="I49" s="27"/>
      <c r="J49" s="14"/>
      <c r="K49" s="14"/>
      <c r="L49" s="14"/>
      <c r="M49" s="27"/>
      <c r="N49" s="27"/>
      <c r="O49" s="27"/>
      <c r="P49" s="27"/>
      <c r="Q49" s="107"/>
      <c r="R49" s="107"/>
      <c r="S49" s="107"/>
      <c r="T49" s="107"/>
      <c r="U49" s="107"/>
      <c r="V49" s="27"/>
      <c r="W49" s="73"/>
      <c r="X49" s="27"/>
      <c r="Y49" s="61"/>
      <c r="Z49" s="61"/>
      <c r="AA49" s="61"/>
      <c r="AB49" s="61"/>
      <c r="AC49" s="61"/>
      <c r="AD49" s="61"/>
    </row>
    <row r="50" spans="1:30" x14ac:dyDescent="0.25">
      <c r="A50" s="3"/>
      <c r="B50" s="73"/>
      <c r="C50" s="27"/>
      <c r="D50" s="73"/>
      <c r="E50" s="74"/>
      <c r="G50" s="27"/>
      <c r="H50" s="29"/>
      <c r="I50" s="27"/>
      <c r="J50" s="14"/>
      <c r="K50" s="14"/>
      <c r="L50" s="14"/>
      <c r="M50" s="27"/>
      <c r="N50" s="27"/>
      <c r="O50" s="27"/>
      <c r="P50" s="27"/>
      <c r="Q50" s="107"/>
      <c r="R50" s="107"/>
      <c r="S50" s="107"/>
      <c r="T50" s="107"/>
      <c r="U50" s="107"/>
      <c r="V50" s="27"/>
      <c r="W50" s="73"/>
      <c r="X50" s="27"/>
      <c r="Y50" s="61"/>
      <c r="Z50" s="61"/>
      <c r="AA50" s="61"/>
      <c r="AB50" s="61"/>
      <c r="AC50" s="61"/>
      <c r="AD50" s="61"/>
    </row>
    <row r="51" spans="1:30" x14ac:dyDescent="0.25">
      <c r="A51" s="3"/>
      <c r="B51" s="73"/>
      <c r="C51" s="27"/>
      <c r="D51" s="73"/>
      <c r="E51" s="74"/>
      <c r="G51" s="27"/>
      <c r="H51" s="29"/>
      <c r="I51" s="27"/>
      <c r="J51" s="14"/>
      <c r="K51" s="14"/>
      <c r="L51" s="14"/>
      <c r="M51" s="27"/>
      <c r="N51" s="27"/>
      <c r="O51" s="27"/>
      <c r="P51" s="27"/>
      <c r="Q51" s="107"/>
      <c r="R51" s="107"/>
      <c r="S51" s="107"/>
      <c r="T51" s="107"/>
      <c r="U51" s="107"/>
      <c r="V51" s="27"/>
      <c r="W51" s="73"/>
      <c r="X51" s="27"/>
      <c r="Y51" s="61"/>
      <c r="Z51" s="61"/>
      <c r="AA51" s="61"/>
      <c r="AB51" s="61"/>
      <c r="AC51" s="61"/>
      <c r="AD51" s="61"/>
    </row>
    <row r="52" spans="1:30" x14ac:dyDescent="0.25">
      <c r="A52" s="3"/>
      <c r="B52" s="73"/>
      <c r="C52" s="27"/>
      <c r="D52" s="73"/>
      <c r="E52" s="74"/>
      <c r="G52" s="27"/>
      <c r="H52" s="29"/>
      <c r="I52" s="27"/>
      <c r="J52" s="14"/>
      <c r="K52" s="14"/>
      <c r="L52" s="14"/>
      <c r="M52" s="27"/>
      <c r="N52" s="27"/>
      <c r="O52" s="27"/>
      <c r="P52" s="27"/>
      <c r="Q52" s="107"/>
      <c r="R52" s="107"/>
      <c r="S52" s="107"/>
      <c r="T52" s="107"/>
      <c r="U52" s="107"/>
      <c r="V52" s="27"/>
      <c r="W52" s="73"/>
      <c r="X52" s="27"/>
      <c r="Y52" s="61"/>
      <c r="Z52" s="61"/>
      <c r="AA52" s="61"/>
      <c r="AB52" s="61"/>
      <c r="AC52" s="61"/>
      <c r="AD52" s="61"/>
    </row>
    <row r="53" spans="1:30" x14ac:dyDescent="0.25">
      <c r="A53" s="3"/>
      <c r="B53" s="73"/>
      <c r="C53" s="27"/>
      <c r="D53" s="73"/>
      <c r="E53" s="74"/>
      <c r="G53" s="27"/>
      <c r="H53" s="29"/>
      <c r="I53" s="27"/>
      <c r="J53" s="14"/>
      <c r="K53" s="14"/>
      <c r="L53" s="14"/>
      <c r="M53" s="27"/>
      <c r="N53" s="27"/>
      <c r="O53" s="27"/>
      <c r="P53" s="27"/>
      <c r="Q53" s="107"/>
      <c r="R53" s="107"/>
      <c r="S53" s="107"/>
      <c r="T53" s="107"/>
      <c r="U53" s="107"/>
      <c r="V53" s="27"/>
      <c r="W53" s="73"/>
      <c r="X53" s="27"/>
      <c r="Y53" s="61"/>
      <c r="Z53" s="61"/>
      <c r="AA53" s="61"/>
      <c r="AB53" s="61"/>
      <c r="AC53" s="61"/>
      <c r="AD53" s="61"/>
    </row>
    <row r="54" spans="1:30" x14ac:dyDescent="0.25">
      <c r="A54" s="3"/>
      <c r="B54" s="73"/>
      <c r="C54" s="27"/>
      <c r="D54" s="73"/>
      <c r="E54" s="74"/>
      <c r="G54" s="27"/>
      <c r="H54" s="29"/>
      <c r="I54" s="27"/>
      <c r="J54" s="14"/>
      <c r="K54" s="14"/>
      <c r="L54" s="14"/>
      <c r="M54" s="27"/>
      <c r="N54" s="27"/>
      <c r="O54" s="27"/>
      <c r="P54" s="27"/>
      <c r="Q54" s="107"/>
      <c r="R54" s="107"/>
      <c r="S54" s="107"/>
      <c r="T54" s="107"/>
      <c r="U54" s="107"/>
      <c r="V54" s="27"/>
      <c r="W54" s="73"/>
      <c r="X54" s="27"/>
      <c r="Y54" s="61"/>
      <c r="Z54" s="61"/>
      <c r="AA54" s="61"/>
      <c r="AB54" s="61"/>
      <c r="AC54" s="61"/>
      <c r="AD54" s="61"/>
    </row>
    <row r="55" spans="1:30" x14ac:dyDescent="0.25">
      <c r="A55" s="3"/>
      <c r="B55" s="73"/>
      <c r="C55" s="27"/>
      <c r="D55" s="73"/>
      <c r="E55" s="74"/>
      <c r="G55" s="27"/>
      <c r="H55" s="29"/>
      <c r="I55" s="27"/>
      <c r="J55" s="14"/>
      <c r="K55" s="14"/>
      <c r="L55" s="14"/>
      <c r="M55" s="27"/>
      <c r="N55" s="27"/>
      <c r="O55" s="27"/>
      <c r="P55" s="27"/>
      <c r="Q55" s="107"/>
      <c r="R55" s="107"/>
      <c r="S55" s="107"/>
      <c r="T55" s="107"/>
      <c r="U55" s="107"/>
      <c r="V55" s="27"/>
      <c r="W55" s="73"/>
      <c r="X55" s="27"/>
      <c r="Y55" s="61"/>
      <c r="Z55" s="61"/>
      <c r="AA55" s="61"/>
      <c r="AB55" s="61"/>
      <c r="AC55" s="61"/>
      <c r="AD55" s="61"/>
    </row>
    <row r="56" spans="1:30" x14ac:dyDescent="0.25">
      <c r="A56" s="3"/>
      <c r="B56" s="73"/>
      <c r="C56" s="27"/>
      <c r="D56" s="73"/>
      <c r="E56" s="74"/>
      <c r="G56" s="27"/>
      <c r="H56" s="29"/>
      <c r="I56" s="27"/>
      <c r="J56" s="14"/>
      <c r="K56" s="14"/>
      <c r="L56" s="14"/>
      <c r="M56" s="27"/>
      <c r="N56" s="27"/>
      <c r="O56" s="27"/>
      <c r="P56" s="27"/>
      <c r="Q56" s="107"/>
      <c r="R56" s="107"/>
      <c r="S56" s="107"/>
      <c r="T56" s="107"/>
      <c r="U56" s="107"/>
      <c r="V56" s="27"/>
      <c r="W56" s="73"/>
      <c r="X56" s="27"/>
      <c r="Y56" s="61"/>
      <c r="Z56" s="61"/>
      <c r="AA56" s="61"/>
      <c r="AB56" s="61"/>
      <c r="AC56" s="61"/>
      <c r="AD56" s="61"/>
    </row>
    <row r="57" spans="1:30" x14ac:dyDescent="0.25">
      <c r="A57" s="3"/>
      <c r="B57" s="73"/>
      <c r="C57" s="27"/>
      <c r="D57" s="73"/>
      <c r="E57" s="74"/>
      <c r="G57" s="27"/>
      <c r="H57" s="29"/>
      <c r="I57" s="27"/>
      <c r="J57" s="14"/>
      <c r="K57" s="14"/>
      <c r="L57" s="14"/>
      <c r="M57" s="27"/>
      <c r="N57" s="27"/>
      <c r="O57" s="27"/>
      <c r="P57" s="27"/>
      <c r="Q57" s="107"/>
      <c r="R57" s="107"/>
      <c r="S57" s="107"/>
      <c r="T57" s="107"/>
      <c r="U57" s="107"/>
      <c r="V57" s="27"/>
      <c r="W57" s="73"/>
      <c r="X57" s="27"/>
      <c r="Y57" s="61"/>
      <c r="Z57" s="61"/>
      <c r="AA57" s="61"/>
      <c r="AB57" s="61"/>
      <c r="AC57" s="61"/>
      <c r="AD57" s="61"/>
    </row>
  </sheetData>
  <sortState ref="B7:X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2020-09-08T07:33:11Z</dcterms:modified>
</cp:coreProperties>
</file>