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4" i="2" l="1"/>
  <c r="N24" i="2"/>
  <c r="M24" i="2"/>
  <c r="L24" i="2"/>
  <c r="J20" i="2"/>
  <c r="AS17" i="2"/>
  <c r="AS20" i="2" s="1"/>
  <c r="AG17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V20" i="2" s="1"/>
  <c r="U20" i="2"/>
  <c r="T20" i="2"/>
  <c r="S20" i="2"/>
  <c r="R20" i="2"/>
  <c r="Q20" i="2"/>
  <c r="K20" i="2"/>
  <c r="I20" i="2"/>
  <c r="I24" i="2" s="1"/>
  <c r="I26" i="2" s="1"/>
  <c r="H20" i="2"/>
  <c r="H24" i="2" s="1"/>
  <c r="G20" i="2"/>
  <c r="G24" i="2" s="1"/>
  <c r="G26" i="2" s="1"/>
  <c r="F20" i="2"/>
  <c r="F24" i="2" s="1"/>
  <c r="E20" i="2"/>
  <c r="E24" i="2" s="1"/>
  <c r="E26" i="2" s="1"/>
  <c r="K24" i="2" l="1"/>
  <c r="AR20" i="2"/>
  <c r="K25" i="2"/>
  <c r="J25" i="2" s="1"/>
  <c r="F25" i="2"/>
  <c r="L25" i="2" s="1"/>
  <c r="H25" i="2"/>
  <c r="M25" i="2" s="1"/>
  <c r="O26" i="2"/>
  <c r="O25" i="2"/>
  <c r="H26" i="2"/>
  <c r="M26" i="2" s="1"/>
  <c r="AF20" i="2"/>
  <c r="N25" i="2" l="1"/>
  <c r="J24" i="2"/>
  <c r="K26" i="2"/>
  <c r="J26" i="2" s="1"/>
  <c r="F26" i="2"/>
  <c r="L26" i="2" l="1"/>
  <c r="N26" i="2"/>
</calcChain>
</file>

<file path=xl/sharedStrings.xml><?xml version="1.0" encoding="utf-8"?>
<sst xmlns="http://schemas.openxmlformats.org/spreadsheetml/2006/main" count="101" uniqueCount="44">
  <si>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</si>
  <si>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</si>
  <si>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</si>
  <si>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</si>
  <si>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</si>
  <si>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</si>
  <si>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</si>
  <si>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</si>
  <si>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</si>
  <si>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</si>
  <si>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</si>
  <si>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</si>
  <si>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</si>
  <si>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</si>
  <si>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5.</t>
  </si>
  <si>
    <t>Valo</t>
  </si>
  <si>
    <t>LieKi</t>
  </si>
  <si>
    <t>Valo = Jyväskylän Valo  (1948)</t>
  </si>
  <si>
    <t>LieKi = Lievestuoreen Kisa  (1927)</t>
  </si>
  <si>
    <t>11.</t>
  </si>
  <si>
    <t>Mikko Watia</t>
  </si>
  <si>
    <t>2.</t>
  </si>
  <si>
    <t>Kiri</t>
  </si>
  <si>
    <t>LMV</t>
  </si>
  <si>
    <t>10.</t>
  </si>
  <si>
    <t>LMV = Lahden Maila-Veikot  (1929)</t>
  </si>
  <si>
    <t>Lohi</t>
  </si>
  <si>
    <t>Lohi = Jyväskylän Lohi  (1924)</t>
  </si>
  <si>
    <t>25.5.1985   Laukaa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</si>
  <si>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</si>
  <si>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</si>
  <si>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</si>
  <si>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</si>
  <si>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</si>
  <si>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</si>
  <si>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</si>
  <si>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</si>
  <si>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</si>
  <si>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</si>
  <si>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</si>
  <si>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</si>
  <si>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LieKi  2</t>
  </si>
  <si>
    <t>8.</t>
  </si>
  <si>
    <t>Kiri = Jyväskylän Kiri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</si>
</sst>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20</v>
      </c>
      <c r="C1" s="2"/>
      <c r="D1" s="3"/>
      <c r="E1" s="4" t="s">
        <v>28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13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30</v>
      </c>
      <c r="M2" s="26"/>
      <c r="N2" s="26"/>
      <c r="O2" s="35"/>
      <c r="P2" s="8"/>
      <c r="Q2" s="22" t="s">
        <v>31</v>
      </c>
      <c r="R2" s="26"/>
      <c r="S2" s="26"/>
      <c r="T2" s="26"/>
      <c r="U2" s="33"/>
      <c r="V2" s="35"/>
      <c r="W2" s="8"/>
      <c r="X2" s="36" t="s">
        <v>32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33</v>
      </c>
      <c r="AI2" s="26"/>
      <c r="AJ2" s="26"/>
      <c r="AK2" s="35"/>
      <c r="AL2" s="8"/>
      <c r="AM2" s="22" t="s">
        <v>31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>
        <v>2006</v>
      </c>
      <c r="C4" s="18" t="s">
        <v>21</v>
      </c>
      <c r="D4" s="1" t="s">
        <v>22</v>
      </c>
      <c r="E4" s="16">
        <v>4</v>
      </c>
      <c r="F4" s="16">
        <v>0</v>
      </c>
      <c r="G4" s="16">
        <v>0</v>
      </c>
      <c r="H4" s="17">
        <v>0</v>
      </c>
      <c r="I4" s="16">
        <v>7</v>
      </c>
      <c r="J4" s="40">
        <v>0.46666666666666667</v>
      </c>
      <c r="K4" s="15">
        <v>15</v>
      </c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/>
      <c r="Y4" s="18"/>
      <c r="Z4" s="1"/>
      <c r="AA4" s="16"/>
      <c r="AB4" s="16"/>
      <c r="AC4" s="16"/>
      <c r="AD4" s="17"/>
      <c r="AE4" s="16"/>
      <c r="AF4" s="40"/>
      <c r="AG4" s="15"/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0"/>
      <c r="K5" s="15"/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2006</v>
      </c>
      <c r="Y5" s="16" t="s">
        <v>24</v>
      </c>
      <c r="Z5" s="1" t="s">
        <v>15</v>
      </c>
      <c r="AA5" s="16">
        <v>13</v>
      </c>
      <c r="AB5" s="16">
        <v>2</v>
      </c>
      <c r="AC5" s="16">
        <v>15</v>
      </c>
      <c r="AD5" s="16">
        <v>12</v>
      </c>
      <c r="AE5" s="16">
        <v>63</v>
      </c>
      <c r="AF5" s="25">
        <v>0.5887</v>
      </c>
      <c r="AG5" s="66">
        <v>107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6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0"/>
      <c r="K6" s="15"/>
      <c r="L6" s="41"/>
      <c r="M6" s="9"/>
      <c r="N6" s="9"/>
      <c r="O6" s="9"/>
      <c r="P6" s="12"/>
      <c r="Q6" s="16"/>
      <c r="R6" s="16"/>
      <c r="S6" s="17"/>
      <c r="T6" s="16"/>
      <c r="U6" s="16"/>
      <c r="V6" s="42"/>
      <c r="W6" s="15"/>
      <c r="X6" s="16">
        <v>2007</v>
      </c>
      <c r="Y6" s="16" t="s">
        <v>24</v>
      </c>
      <c r="Z6" s="1" t="s">
        <v>15</v>
      </c>
      <c r="AA6" s="16">
        <v>13</v>
      </c>
      <c r="AB6" s="16">
        <v>1</v>
      </c>
      <c r="AC6" s="16">
        <v>8</v>
      </c>
      <c r="AD6" s="16">
        <v>13</v>
      </c>
      <c r="AE6" s="16">
        <v>60</v>
      </c>
      <c r="AF6" s="25">
        <v>0.63149999999999995</v>
      </c>
      <c r="AG6" s="66">
        <v>95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67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0"/>
      <c r="K7" s="15"/>
      <c r="L7" s="41"/>
      <c r="M7" s="9"/>
      <c r="N7" s="9"/>
      <c r="O7" s="9"/>
      <c r="P7" s="12"/>
      <c r="Q7" s="16"/>
      <c r="R7" s="16"/>
      <c r="S7" s="17"/>
      <c r="T7" s="16"/>
      <c r="U7" s="16"/>
      <c r="V7" s="42"/>
      <c r="W7" s="15"/>
      <c r="X7" s="16">
        <v>2008</v>
      </c>
      <c r="Y7" s="16" t="s">
        <v>14</v>
      </c>
      <c r="Z7" s="1" t="s">
        <v>23</v>
      </c>
      <c r="AA7" s="16">
        <v>9</v>
      </c>
      <c r="AB7" s="16">
        <v>1</v>
      </c>
      <c r="AC7" s="16">
        <v>5</v>
      </c>
      <c r="AD7" s="16">
        <v>6</v>
      </c>
      <c r="AE7" s="16">
        <v>32</v>
      </c>
      <c r="AF7" s="25">
        <v>0.57140000000000002</v>
      </c>
      <c r="AG7" s="66">
        <v>56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6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0"/>
      <c r="K8" s="15"/>
      <c r="L8" s="41"/>
      <c r="M8" s="9"/>
      <c r="N8" s="9"/>
      <c r="O8" s="9"/>
      <c r="P8" s="12"/>
      <c r="Q8" s="16"/>
      <c r="R8" s="16"/>
      <c r="S8" s="17"/>
      <c r="T8" s="16"/>
      <c r="U8" s="16"/>
      <c r="V8" s="42"/>
      <c r="W8" s="15"/>
      <c r="X8" s="16"/>
      <c r="Y8" s="16"/>
      <c r="Z8" s="1"/>
      <c r="AA8" s="16"/>
      <c r="AB8" s="16"/>
      <c r="AC8" s="16"/>
      <c r="AD8" s="16"/>
      <c r="AE8" s="16"/>
      <c r="AF8" s="25"/>
      <c r="AG8" s="66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6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0"/>
      <c r="K9" s="15"/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>
        <v>2010</v>
      </c>
      <c r="Y9" s="16" t="s">
        <v>14</v>
      </c>
      <c r="Z9" s="1" t="s">
        <v>15</v>
      </c>
      <c r="AA9" s="16">
        <v>4</v>
      </c>
      <c r="AB9" s="16">
        <v>0</v>
      </c>
      <c r="AC9" s="16">
        <v>0</v>
      </c>
      <c r="AD9" s="16">
        <v>3</v>
      </c>
      <c r="AE9" s="16">
        <v>13</v>
      </c>
      <c r="AF9" s="25">
        <v>0.65</v>
      </c>
      <c r="AG9" s="66">
        <v>20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3"/>
      <c r="AS9" s="67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2012</v>
      </c>
      <c r="C10" s="18" t="s">
        <v>19</v>
      </c>
      <c r="D10" s="1" t="s">
        <v>16</v>
      </c>
      <c r="E10" s="16">
        <v>4</v>
      </c>
      <c r="F10" s="16">
        <v>0</v>
      </c>
      <c r="G10" s="16">
        <v>1</v>
      </c>
      <c r="H10" s="17">
        <v>2</v>
      </c>
      <c r="I10" s="16">
        <v>5</v>
      </c>
      <c r="J10" s="40">
        <v>0.29399999999999998</v>
      </c>
      <c r="K10" s="15">
        <v>17</v>
      </c>
      <c r="L10" s="41"/>
      <c r="M10" s="9"/>
      <c r="N10" s="9"/>
      <c r="O10" s="9"/>
      <c r="P10" s="12"/>
      <c r="Q10" s="16">
        <v>1</v>
      </c>
      <c r="R10" s="16">
        <v>0</v>
      </c>
      <c r="S10" s="17">
        <v>0</v>
      </c>
      <c r="T10" s="16">
        <v>0</v>
      </c>
      <c r="U10" s="16">
        <v>1</v>
      </c>
      <c r="V10" s="42">
        <v>0.25</v>
      </c>
      <c r="W10" s="15">
        <v>4</v>
      </c>
      <c r="X10" s="16"/>
      <c r="Y10" s="16"/>
      <c r="Z10" s="1"/>
      <c r="AA10" s="16"/>
      <c r="AB10" s="16"/>
      <c r="AC10" s="16"/>
      <c r="AD10" s="16"/>
      <c r="AE10" s="16"/>
      <c r="AF10" s="25"/>
      <c r="AG10" s="66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3"/>
      <c r="AS10" s="67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0"/>
      <c r="K11" s="15"/>
      <c r="L11" s="41"/>
      <c r="M11" s="9"/>
      <c r="N11" s="9"/>
      <c r="O11" s="9"/>
      <c r="P11" s="12"/>
      <c r="Q11" s="16"/>
      <c r="R11" s="16"/>
      <c r="S11" s="17"/>
      <c r="T11" s="16"/>
      <c r="U11" s="16"/>
      <c r="V11" s="42"/>
      <c r="W11" s="15"/>
      <c r="X11" s="16">
        <v>2012</v>
      </c>
      <c r="Y11" s="16" t="s">
        <v>40</v>
      </c>
      <c r="Z11" s="1" t="s">
        <v>41</v>
      </c>
      <c r="AA11" s="16">
        <v>1</v>
      </c>
      <c r="AB11" s="16">
        <v>2</v>
      </c>
      <c r="AC11" s="16">
        <v>2</v>
      </c>
      <c r="AD11" s="16">
        <v>3</v>
      </c>
      <c r="AE11" s="16">
        <v>13</v>
      </c>
      <c r="AF11" s="25">
        <v>1</v>
      </c>
      <c r="AG11" s="66">
        <v>13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3"/>
      <c r="AS11" s="67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/>
      <c r="C12" s="18"/>
      <c r="D12" s="1"/>
      <c r="E12" s="16"/>
      <c r="F12" s="16"/>
      <c r="G12" s="16"/>
      <c r="H12" s="17"/>
      <c r="I12" s="16"/>
      <c r="J12" s="40"/>
      <c r="K12" s="15"/>
      <c r="L12" s="41"/>
      <c r="M12" s="9"/>
      <c r="N12" s="9"/>
      <c r="O12" s="9"/>
      <c r="P12" s="12"/>
      <c r="Q12" s="16"/>
      <c r="R12" s="16"/>
      <c r="S12" s="17"/>
      <c r="T12" s="16"/>
      <c r="U12" s="16"/>
      <c r="V12" s="42"/>
      <c r="W12" s="15"/>
      <c r="X12" s="16">
        <v>2013</v>
      </c>
      <c r="Y12" s="16" t="s">
        <v>29</v>
      </c>
      <c r="Z12" s="1" t="s">
        <v>26</v>
      </c>
      <c r="AA12" s="16">
        <v>16</v>
      </c>
      <c r="AB12" s="16">
        <v>2</v>
      </c>
      <c r="AC12" s="16">
        <v>4</v>
      </c>
      <c r="AD12" s="16">
        <v>35</v>
      </c>
      <c r="AE12" s="16">
        <v>75</v>
      </c>
      <c r="AF12" s="25">
        <v>0.66959999999999997</v>
      </c>
      <c r="AG12" s="66">
        <v>112</v>
      </c>
      <c r="AH12" s="9"/>
      <c r="AI12" s="16" t="s">
        <v>29</v>
      </c>
      <c r="AJ12" s="9" t="s">
        <v>42</v>
      </c>
      <c r="AK12" s="9"/>
      <c r="AL12" s="12"/>
      <c r="AM12" s="16">
        <v>7</v>
      </c>
      <c r="AN12" s="16">
        <v>0</v>
      </c>
      <c r="AO12" s="16">
        <v>1</v>
      </c>
      <c r="AP12" s="16">
        <v>6</v>
      </c>
      <c r="AQ12" s="16">
        <v>24</v>
      </c>
      <c r="AR12" s="43">
        <v>0.46150000000000002</v>
      </c>
      <c r="AS12" s="67">
        <v>52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/>
      <c r="C13" s="18"/>
      <c r="D13" s="1"/>
      <c r="E13" s="16"/>
      <c r="F13" s="16"/>
      <c r="G13" s="16"/>
      <c r="H13" s="17"/>
      <c r="I13" s="16"/>
      <c r="J13" s="40"/>
      <c r="K13" s="15"/>
      <c r="L13" s="41"/>
      <c r="M13" s="9"/>
      <c r="N13" s="9"/>
      <c r="O13" s="9"/>
      <c r="P13" s="12"/>
      <c r="Q13" s="16"/>
      <c r="R13" s="16"/>
      <c r="S13" s="17"/>
      <c r="T13" s="16"/>
      <c r="U13" s="16"/>
      <c r="V13" s="42"/>
      <c r="W13" s="15"/>
      <c r="X13" s="16">
        <v>2014</v>
      </c>
      <c r="Y13" s="16" t="s">
        <v>29</v>
      </c>
      <c r="Z13" s="1" t="s">
        <v>16</v>
      </c>
      <c r="AA13" s="16">
        <v>10</v>
      </c>
      <c r="AB13" s="16">
        <v>0</v>
      </c>
      <c r="AC13" s="16">
        <v>4</v>
      </c>
      <c r="AD13" s="16">
        <v>8</v>
      </c>
      <c r="AE13" s="16">
        <v>32</v>
      </c>
      <c r="AF13" s="25">
        <v>0.5333</v>
      </c>
      <c r="AG13" s="66">
        <v>60</v>
      </c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3"/>
      <c r="AS13" s="67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/>
      <c r="C14" s="18"/>
      <c r="D14" s="1"/>
      <c r="E14" s="16"/>
      <c r="F14" s="16"/>
      <c r="G14" s="16"/>
      <c r="H14" s="17"/>
      <c r="I14" s="16"/>
      <c r="J14" s="40"/>
      <c r="K14" s="15"/>
      <c r="L14" s="41"/>
      <c r="M14" s="9"/>
      <c r="N14" s="9"/>
      <c r="O14" s="9"/>
      <c r="P14" s="12"/>
      <c r="Q14" s="16"/>
      <c r="R14" s="16"/>
      <c r="S14" s="17"/>
      <c r="T14" s="16"/>
      <c r="U14" s="16"/>
      <c r="V14" s="42"/>
      <c r="W14" s="15"/>
      <c r="X14" s="16">
        <v>2015</v>
      </c>
      <c r="Y14" s="16" t="s">
        <v>14</v>
      </c>
      <c r="Z14" s="1" t="s">
        <v>26</v>
      </c>
      <c r="AA14" s="16">
        <v>12</v>
      </c>
      <c r="AB14" s="16">
        <v>2</v>
      </c>
      <c r="AC14" s="16">
        <v>12</v>
      </c>
      <c r="AD14" s="16">
        <v>12</v>
      </c>
      <c r="AE14" s="16">
        <v>48</v>
      </c>
      <c r="AF14" s="25">
        <v>0.58530000000000004</v>
      </c>
      <c r="AG14" s="66">
        <v>82</v>
      </c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3"/>
      <c r="AS14" s="67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8"/>
      <c r="D15" s="1"/>
      <c r="E15" s="16"/>
      <c r="F15" s="16"/>
      <c r="G15" s="16"/>
      <c r="H15" s="17"/>
      <c r="I15" s="16"/>
      <c r="J15" s="40"/>
      <c r="K15" s="15"/>
      <c r="L15" s="41"/>
      <c r="M15" s="9"/>
      <c r="N15" s="9"/>
      <c r="O15" s="9"/>
      <c r="P15" s="12"/>
      <c r="Q15" s="16"/>
      <c r="R15" s="16"/>
      <c r="S15" s="17"/>
      <c r="T15" s="16"/>
      <c r="U15" s="16"/>
      <c r="V15" s="42"/>
      <c r="W15" s="15"/>
      <c r="X15" s="16">
        <v>2016</v>
      </c>
      <c r="Y15" s="16" t="s">
        <v>29</v>
      </c>
      <c r="Z15" s="1" t="s">
        <v>26</v>
      </c>
      <c r="AA15" s="16">
        <v>14</v>
      </c>
      <c r="AB15" s="16">
        <v>0</v>
      </c>
      <c r="AC15" s="16">
        <v>8</v>
      </c>
      <c r="AD15" s="16">
        <v>4</v>
      </c>
      <c r="AE15" s="16">
        <v>37</v>
      </c>
      <c r="AF15" s="25">
        <v>0.45119999999999999</v>
      </c>
      <c r="AG15" s="66">
        <v>82</v>
      </c>
      <c r="AH15" s="9"/>
      <c r="AI15" s="9"/>
      <c r="AJ15" s="9"/>
      <c r="AK15" s="9"/>
      <c r="AL15" s="12"/>
      <c r="AM15" s="16">
        <v>7</v>
      </c>
      <c r="AN15" s="16">
        <v>2</v>
      </c>
      <c r="AO15" s="16">
        <v>5</v>
      </c>
      <c r="AP15" s="16">
        <v>6</v>
      </c>
      <c r="AQ15" s="16">
        <v>25</v>
      </c>
      <c r="AR15" s="43">
        <v>0.54339999999999999</v>
      </c>
      <c r="AS15" s="67">
        <v>46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/>
      <c r="C16" s="18"/>
      <c r="D16" s="1"/>
      <c r="E16" s="16"/>
      <c r="F16" s="16"/>
      <c r="G16" s="16"/>
      <c r="H16" s="17"/>
      <c r="I16" s="16"/>
      <c r="J16" s="40"/>
      <c r="K16" s="15"/>
      <c r="L16" s="41"/>
      <c r="M16" s="9"/>
      <c r="N16" s="9"/>
      <c r="O16" s="9"/>
      <c r="P16" s="12"/>
      <c r="Q16" s="16"/>
      <c r="R16" s="16"/>
      <c r="S16" s="17"/>
      <c r="T16" s="16"/>
      <c r="U16" s="16"/>
      <c r="V16" s="42"/>
      <c r="W16" s="15"/>
      <c r="X16" s="16"/>
      <c r="Y16" s="16"/>
      <c r="Z16" s="1"/>
      <c r="AA16" s="16"/>
      <c r="AB16" s="16"/>
      <c r="AC16" s="16"/>
      <c r="AD16" s="16"/>
      <c r="AE16" s="16"/>
      <c r="AF16" s="25"/>
      <c r="AG16" s="66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3"/>
      <c r="AS16" s="67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/>
      <c r="C17" s="18"/>
      <c r="D17" s="1"/>
      <c r="E17" s="16"/>
      <c r="F17" s="16"/>
      <c r="G17" s="16"/>
      <c r="H17" s="17"/>
      <c r="I17" s="16"/>
      <c r="J17" s="40"/>
      <c r="K17" s="15"/>
      <c r="L17" s="41"/>
      <c r="M17" s="9"/>
      <c r="N17" s="9"/>
      <c r="O17" s="9"/>
      <c r="P17" s="12"/>
      <c r="Q17" s="16"/>
      <c r="R17" s="16"/>
      <c r="S17" s="17"/>
      <c r="T17" s="16"/>
      <c r="U17" s="16"/>
      <c r="V17" s="42"/>
      <c r="W17" s="15"/>
      <c r="X17" s="16">
        <v>2018</v>
      </c>
      <c r="Y17" s="16" t="s">
        <v>21</v>
      </c>
      <c r="Z17" s="1" t="s">
        <v>26</v>
      </c>
      <c r="AA17" s="16">
        <v>8</v>
      </c>
      <c r="AB17" s="16">
        <v>0</v>
      </c>
      <c r="AC17" s="16">
        <v>5</v>
      </c>
      <c r="AD17" s="16">
        <v>3</v>
      </c>
      <c r="AE17" s="16">
        <v>27</v>
      </c>
      <c r="AF17" s="25">
        <v>0.61360000000000003</v>
      </c>
      <c r="AG17" s="66">
        <f>PRODUCT(AE17/AF17)</f>
        <v>44.002607561929594</v>
      </c>
      <c r="AH17" s="9"/>
      <c r="AI17" s="9"/>
      <c r="AJ17" s="9"/>
      <c r="AK17" s="9"/>
      <c r="AL17" s="12"/>
      <c r="AM17" s="16">
        <v>4</v>
      </c>
      <c r="AN17" s="16">
        <v>0</v>
      </c>
      <c r="AO17" s="17">
        <v>2</v>
      </c>
      <c r="AP17" s="16">
        <v>1</v>
      </c>
      <c r="AQ17" s="16">
        <v>12</v>
      </c>
      <c r="AR17" s="42">
        <v>0.46150000000000002</v>
      </c>
      <c r="AS17" s="68">
        <f>PRODUCT(AQ17/AR17)</f>
        <v>26.00216684723727</v>
      </c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/>
      <c r="C18" s="18"/>
      <c r="D18" s="1"/>
      <c r="E18" s="16"/>
      <c r="F18" s="16"/>
      <c r="G18" s="16"/>
      <c r="H18" s="17"/>
      <c r="I18" s="16"/>
      <c r="J18" s="40"/>
      <c r="K18" s="15"/>
      <c r="L18" s="41"/>
      <c r="M18" s="9"/>
      <c r="N18" s="9"/>
      <c r="O18" s="9"/>
      <c r="P18" s="12"/>
      <c r="Q18" s="16"/>
      <c r="R18" s="16"/>
      <c r="S18" s="17"/>
      <c r="T18" s="16"/>
      <c r="U18" s="16"/>
      <c r="V18" s="42"/>
      <c r="W18" s="15"/>
      <c r="X18" s="16">
        <v>2019</v>
      </c>
      <c r="Y18" s="16" t="s">
        <v>29</v>
      </c>
      <c r="Z18" s="1" t="s">
        <v>26</v>
      </c>
      <c r="AA18" s="16">
        <v>15</v>
      </c>
      <c r="AB18" s="16">
        <v>3</v>
      </c>
      <c r="AC18" s="16">
        <v>16</v>
      </c>
      <c r="AD18" s="16">
        <v>18</v>
      </c>
      <c r="AE18" s="16">
        <v>59</v>
      </c>
      <c r="AF18" s="25">
        <v>0.64129999999999998</v>
      </c>
      <c r="AG18" s="15">
        <v>92</v>
      </c>
      <c r="AH18" s="41"/>
      <c r="AI18" s="9"/>
      <c r="AJ18" s="9"/>
      <c r="AK18" s="9"/>
      <c r="AM18" s="16">
        <v>7</v>
      </c>
      <c r="AN18" s="16">
        <v>0</v>
      </c>
      <c r="AO18" s="17">
        <v>7</v>
      </c>
      <c r="AP18" s="16">
        <v>3</v>
      </c>
      <c r="AQ18" s="16">
        <v>22</v>
      </c>
      <c r="AR18" s="43">
        <v>0.55000000000000004</v>
      </c>
      <c r="AS18" s="15">
        <v>40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/>
      <c r="C19" s="18"/>
      <c r="D19" s="1"/>
      <c r="E19" s="16"/>
      <c r="F19" s="16"/>
      <c r="G19" s="16"/>
      <c r="H19" s="17"/>
      <c r="I19" s="16"/>
      <c r="J19" s="40"/>
      <c r="K19" s="15"/>
      <c r="L19" s="41"/>
      <c r="M19" s="9"/>
      <c r="N19" s="9"/>
      <c r="O19" s="9"/>
      <c r="P19" s="12"/>
      <c r="Q19" s="16"/>
      <c r="R19" s="16"/>
      <c r="S19" s="17"/>
      <c r="T19" s="16"/>
      <c r="U19" s="16"/>
      <c r="V19" s="42"/>
      <c r="W19" s="15"/>
      <c r="X19" s="16">
        <v>2020</v>
      </c>
      <c r="Y19" s="16" t="s">
        <v>29</v>
      </c>
      <c r="Z19" s="1" t="s">
        <v>26</v>
      </c>
      <c r="AA19" s="16">
        <v>3</v>
      </c>
      <c r="AB19" s="16">
        <v>0</v>
      </c>
      <c r="AC19" s="16">
        <v>3</v>
      </c>
      <c r="AD19" s="16">
        <v>1</v>
      </c>
      <c r="AE19" s="16">
        <v>12</v>
      </c>
      <c r="AF19" s="40">
        <v>0.63149999999999995</v>
      </c>
      <c r="AG19" s="15">
        <v>19</v>
      </c>
      <c r="AH19" s="41"/>
      <c r="AI19" s="9"/>
      <c r="AJ19" s="9"/>
      <c r="AK19" s="9"/>
      <c r="AL19" s="69"/>
      <c r="AM19" s="16"/>
      <c r="AN19" s="16"/>
      <c r="AO19" s="17"/>
      <c r="AP19" s="16"/>
      <c r="AQ19" s="16"/>
      <c r="AR19" s="43"/>
      <c r="AS19" s="15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45" t="s">
        <v>35</v>
      </c>
      <c r="C20" s="7"/>
      <c r="D20" s="6"/>
      <c r="E20" s="46">
        <f>SUM(E4:E19)</f>
        <v>8</v>
      </c>
      <c r="F20" s="46">
        <f>SUM(F4:F19)</f>
        <v>0</v>
      </c>
      <c r="G20" s="46">
        <f>SUM(G4:G19)</f>
        <v>1</v>
      </c>
      <c r="H20" s="46">
        <f>SUM(H4:H19)</f>
        <v>2</v>
      </c>
      <c r="I20" s="46">
        <f>SUM(I4:I19)</f>
        <v>12</v>
      </c>
      <c r="J20" s="47">
        <f>PRODUCT(I20/K20)</f>
        <v>0.375</v>
      </c>
      <c r="K20" s="34">
        <f>SUM(K4:K19)</f>
        <v>32</v>
      </c>
      <c r="L20" s="22"/>
      <c r="M20" s="33"/>
      <c r="N20" s="48"/>
      <c r="O20" s="49"/>
      <c r="P20" s="12"/>
      <c r="Q20" s="46">
        <f>SUM(Q4:Q19)</f>
        <v>1</v>
      </c>
      <c r="R20" s="46">
        <f>SUM(R4:R19)</f>
        <v>0</v>
      </c>
      <c r="S20" s="46">
        <f>SUM(S4:S19)</f>
        <v>0</v>
      </c>
      <c r="T20" s="46">
        <f>SUM(T4:T19)</f>
        <v>0</v>
      </c>
      <c r="U20" s="46">
        <f>SUM(U4:U19)</f>
        <v>1</v>
      </c>
      <c r="V20" s="47">
        <f>PRODUCT(U20/W20)</f>
        <v>0.25</v>
      </c>
      <c r="W20" s="34">
        <f>SUM(W4:W19)</f>
        <v>4</v>
      </c>
      <c r="X20" s="19" t="s">
        <v>35</v>
      </c>
      <c r="Y20" s="13"/>
      <c r="Z20" s="11"/>
      <c r="AA20" s="46">
        <f>SUM(AA4:AA19)</f>
        <v>118</v>
      </c>
      <c r="AB20" s="46">
        <f>SUM(AB4:AB19)</f>
        <v>13</v>
      </c>
      <c r="AC20" s="46">
        <f>SUM(AC4:AC19)</f>
        <v>82</v>
      </c>
      <c r="AD20" s="46">
        <f>SUM(AD4:AD19)</f>
        <v>118</v>
      </c>
      <c r="AE20" s="46">
        <f>SUM(AE4:AE19)</f>
        <v>471</v>
      </c>
      <c r="AF20" s="47">
        <f>PRODUCT(AE20/AG20)</f>
        <v>0.60229978192585476</v>
      </c>
      <c r="AG20" s="34">
        <f>SUM(AG4:AG19)</f>
        <v>782.00260756192961</v>
      </c>
      <c r="AH20" s="22"/>
      <c r="AI20" s="33"/>
      <c r="AJ20" s="48"/>
      <c r="AK20" s="49"/>
      <c r="AL20" s="12"/>
      <c r="AM20" s="46">
        <f>SUM(AM4:AM19)</f>
        <v>25</v>
      </c>
      <c r="AN20" s="46">
        <f>SUM(AN4:AN19)</f>
        <v>2</v>
      </c>
      <c r="AO20" s="46">
        <f>SUM(AO4:AO19)</f>
        <v>15</v>
      </c>
      <c r="AP20" s="46">
        <f>SUM(AP4:AP19)</f>
        <v>16</v>
      </c>
      <c r="AQ20" s="46">
        <f>SUM(AQ4:AQ19)</f>
        <v>83</v>
      </c>
      <c r="AR20" s="47">
        <f>PRODUCT(AQ20/AS20)</f>
        <v>0.50609087425845911</v>
      </c>
      <c r="AS20" s="39">
        <f>SUM(AS4:AS19)</f>
        <v>164.00216684723728</v>
      </c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50"/>
      <c r="K21" s="15"/>
      <c r="L21" s="12"/>
      <c r="M21" s="12"/>
      <c r="N21" s="12"/>
      <c r="O21" s="12"/>
      <c r="P21" s="20"/>
      <c r="Q21" s="20"/>
      <c r="R21" s="21"/>
      <c r="S21" s="20"/>
      <c r="T21" s="20"/>
      <c r="U21" s="12"/>
      <c r="V21" s="12"/>
      <c r="W21" s="15"/>
      <c r="X21" s="20"/>
      <c r="Y21" s="20"/>
      <c r="Z21" s="20"/>
      <c r="AA21" s="20"/>
      <c r="AB21" s="20"/>
      <c r="AC21" s="20"/>
      <c r="AD21" s="20"/>
      <c r="AE21" s="20"/>
      <c r="AF21" s="50"/>
      <c r="AG21" s="15"/>
      <c r="AH21" s="12"/>
      <c r="AI21" s="12"/>
      <c r="AJ21" s="12"/>
      <c r="AK21" s="12"/>
      <c r="AL21" s="20"/>
      <c r="AM21" s="20"/>
      <c r="AN21" s="21"/>
      <c r="AO21" s="20"/>
      <c r="AP21" s="20"/>
      <c r="AQ21" s="12"/>
      <c r="AR21" s="12"/>
      <c r="AS21" s="15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51" t="s">
        <v>36</v>
      </c>
      <c r="C22" s="52"/>
      <c r="D22" s="53"/>
      <c r="E22" s="11" t="s">
        <v>2</v>
      </c>
      <c r="F22" s="9" t="s">
        <v>6</v>
      </c>
      <c r="G22" s="11" t="s">
        <v>4</v>
      </c>
      <c r="H22" s="9" t="s">
        <v>5</v>
      </c>
      <c r="I22" s="9" t="s">
        <v>8</v>
      </c>
      <c r="J22" s="9" t="s">
        <v>9</v>
      </c>
      <c r="K22" s="12"/>
      <c r="L22" s="9" t="s">
        <v>10</v>
      </c>
      <c r="M22" s="9" t="s">
        <v>11</v>
      </c>
      <c r="N22" s="9" t="s">
        <v>37</v>
      </c>
      <c r="O22" s="9" t="s">
        <v>38</v>
      </c>
      <c r="Q22" s="21"/>
      <c r="R22" s="21" t="s">
        <v>12</v>
      </c>
      <c r="S22" s="21"/>
      <c r="T22" s="20" t="s">
        <v>43</v>
      </c>
      <c r="U22" s="12"/>
      <c r="V22" s="15"/>
      <c r="W22" s="15"/>
      <c r="X22" s="54"/>
      <c r="Y22" s="54"/>
      <c r="Z22" s="54"/>
      <c r="AA22" s="54"/>
      <c r="AB22" s="54"/>
      <c r="AC22" s="21"/>
      <c r="AD22" s="21"/>
      <c r="AE22" s="21"/>
      <c r="AF22" s="20"/>
      <c r="AG22" s="20"/>
      <c r="AH22" s="20"/>
      <c r="AI22" s="20"/>
      <c r="AJ22" s="20"/>
      <c r="AK22" s="20"/>
      <c r="AM22" s="15"/>
      <c r="AN22" s="54"/>
      <c r="AO22" s="54"/>
      <c r="AP22" s="54"/>
      <c r="AQ22" s="54"/>
      <c r="AR22" s="54"/>
      <c r="AS22" s="54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23" t="s">
        <v>39</v>
      </c>
      <c r="C23" s="3"/>
      <c r="D23" s="24"/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6">
        <v>0</v>
      </c>
      <c r="K23" s="20">
        <v>0</v>
      </c>
      <c r="L23" s="57">
        <v>0</v>
      </c>
      <c r="M23" s="57">
        <v>0</v>
      </c>
      <c r="N23" s="57">
        <v>0</v>
      </c>
      <c r="O23" s="57">
        <v>0</v>
      </c>
      <c r="Q23" s="21"/>
      <c r="R23" s="21"/>
      <c r="S23" s="21"/>
      <c r="T23" s="20" t="s">
        <v>17</v>
      </c>
      <c r="U23" s="20"/>
      <c r="V23" s="20"/>
      <c r="W23" s="20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1"/>
      <c r="AO23" s="21"/>
      <c r="AP23" s="21"/>
      <c r="AQ23" s="21"/>
      <c r="AR23" s="21"/>
      <c r="AS23" s="21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58" t="s">
        <v>13</v>
      </c>
      <c r="C24" s="59"/>
      <c r="D24" s="60"/>
      <c r="E24" s="55">
        <f>PRODUCT(E20+Q20)</f>
        <v>9</v>
      </c>
      <c r="F24" s="55">
        <f>PRODUCT(F20+R20)</f>
        <v>0</v>
      </c>
      <c r="G24" s="55">
        <f>PRODUCT(G20+S20)</f>
        <v>1</v>
      </c>
      <c r="H24" s="55">
        <f>PRODUCT(H20+T20)</f>
        <v>2</v>
      </c>
      <c r="I24" s="55">
        <f>PRODUCT(I20+U20)</f>
        <v>13</v>
      </c>
      <c r="J24" s="56">
        <f>PRODUCT(I24/K24)</f>
        <v>0.3611111111111111</v>
      </c>
      <c r="K24" s="20">
        <f>PRODUCT(K20+W20)</f>
        <v>36</v>
      </c>
      <c r="L24" s="57">
        <f>PRODUCT((F24+G24)/E24)</f>
        <v>0.1111111111111111</v>
      </c>
      <c r="M24" s="57">
        <f>PRODUCT(H24/E24)</f>
        <v>0.22222222222222221</v>
      </c>
      <c r="N24" s="57">
        <f>PRODUCT((F24+G24+H24)/E24)</f>
        <v>0.33333333333333331</v>
      </c>
      <c r="O24" s="57">
        <f>PRODUCT(I24/E24)</f>
        <v>1.4444444444444444</v>
      </c>
      <c r="Q24" s="21"/>
      <c r="R24" s="21"/>
      <c r="S24" s="21"/>
      <c r="T24" s="21" t="s">
        <v>25</v>
      </c>
      <c r="U24" s="20"/>
      <c r="V24" s="20"/>
      <c r="W24" s="20"/>
      <c r="X24" s="20"/>
      <c r="Y24" s="20"/>
      <c r="Z24" s="20"/>
      <c r="AA24" s="20"/>
      <c r="AB24" s="20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61" t="s">
        <v>32</v>
      </c>
      <c r="C25" s="62"/>
      <c r="D25" s="14"/>
      <c r="E25" s="55">
        <f>PRODUCT(AA20+AM20)</f>
        <v>143</v>
      </c>
      <c r="F25" s="55">
        <f>PRODUCT(AB20+AN20)</f>
        <v>15</v>
      </c>
      <c r="G25" s="55">
        <f>PRODUCT(AC20+AO20)</f>
        <v>97</v>
      </c>
      <c r="H25" s="55">
        <f>PRODUCT(AD20+AP20)</f>
        <v>134</v>
      </c>
      <c r="I25" s="55">
        <f>PRODUCT(AE20+AQ20)</f>
        <v>554</v>
      </c>
      <c r="J25" s="56">
        <f>PRODUCT(I25/K25)</f>
        <v>0.58562072305185153</v>
      </c>
      <c r="K25" s="12">
        <f>PRODUCT(AG20+AS20)</f>
        <v>946.00477440916688</v>
      </c>
      <c r="L25" s="57">
        <f>PRODUCT((F25+G25)/E25)</f>
        <v>0.78321678321678323</v>
      </c>
      <c r="M25" s="57">
        <f>PRODUCT(H25/E25)</f>
        <v>0.93706293706293708</v>
      </c>
      <c r="N25" s="57">
        <f>PRODUCT((F25+G25+H25)/E25)</f>
        <v>1.7202797202797202</v>
      </c>
      <c r="O25" s="57">
        <f>PRODUCT(I25/E25)</f>
        <v>3.8741258741258742</v>
      </c>
      <c r="Q25" s="21"/>
      <c r="R25" s="21"/>
      <c r="S25" s="20"/>
      <c r="T25" s="20" t="s">
        <v>18</v>
      </c>
      <c r="U25" s="12"/>
      <c r="V25" s="12"/>
      <c r="W25" s="20"/>
      <c r="X25" s="20"/>
      <c r="Y25" s="20"/>
      <c r="Z25" s="20"/>
      <c r="AA25" s="20"/>
      <c r="AB25" s="20"/>
      <c r="AC25" s="21"/>
      <c r="AD25" s="21"/>
      <c r="AE25" s="21"/>
      <c r="AF25" s="21"/>
      <c r="AG25" s="21"/>
      <c r="AH25" s="21"/>
      <c r="AI25" s="21"/>
      <c r="AJ25" s="21"/>
      <c r="AK25" s="20"/>
      <c r="AL25" s="12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63" t="s">
        <v>35</v>
      </c>
      <c r="C26" s="64"/>
      <c r="D26" s="65"/>
      <c r="E26" s="55">
        <f>SUM(E23:E25)</f>
        <v>152</v>
      </c>
      <c r="F26" s="55">
        <f t="shared" ref="F26:I26" si="0">SUM(F23:F25)</f>
        <v>15</v>
      </c>
      <c r="G26" s="55">
        <f t="shared" si="0"/>
        <v>98</v>
      </c>
      <c r="H26" s="55">
        <f t="shared" si="0"/>
        <v>136</v>
      </c>
      <c r="I26" s="55">
        <f t="shared" si="0"/>
        <v>567</v>
      </c>
      <c r="J26" s="56">
        <f>PRODUCT(I26/K26)</f>
        <v>0.57739026812893179</v>
      </c>
      <c r="K26" s="20">
        <f>SUM(K23:K25)</f>
        <v>982.00477440916688</v>
      </c>
      <c r="L26" s="57">
        <f>PRODUCT((F26+G26)/E26)</f>
        <v>0.74342105263157898</v>
      </c>
      <c r="M26" s="57">
        <f>PRODUCT(H26/E26)</f>
        <v>0.89473684210526316</v>
      </c>
      <c r="N26" s="57">
        <f>PRODUCT((F26+G26+H26)/E26)</f>
        <v>1.638157894736842</v>
      </c>
      <c r="O26" s="57">
        <f>PRODUCT(I26/E26)</f>
        <v>3.7302631578947367</v>
      </c>
      <c r="Q26" s="12"/>
      <c r="R26" s="12"/>
      <c r="S26" s="12"/>
      <c r="T26" s="20" t="s">
        <v>27</v>
      </c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12"/>
      <c r="F27" s="12"/>
      <c r="G27" s="12"/>
      <c r="H27" s="12"/>
      <c r="I27" s="12"/>
      <c r="J27" s="20"/>
      <c r="K27" s="20"/>
      <c r="L27" s="12"/>
      <c r="M27" s="12"/>
      <c r="N27" s="12"/>
      <c r="O27" s="12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1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1"/>
      <c r="AJ63" s="21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1"/>
      <c r="AJ64" s="21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1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1"/>
      <c r="AJ97" s="21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1"/>
      <c r="AJ98" s="21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1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1"/>
      <c r="AJ182" s="21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1"/>
      <c r="AJ183" s="21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1"/>
      <c r="AJ184" s="21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1"/>
      <c r="AJ185" s="21"/>
      <c r="AK185" s="20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1"/>
      <c r="AJ186" s="21"/>
      <c r="AK186" s="20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1"/>
      <c r="AJ187" s="21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1"/>
      <c r="AJ188" s="21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1"/>
      <c r="AJ189" s="21"/>
      <c r="AK189" s="20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1"/>
      <c r="AJ190" s="21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1"/>
      <c r="AJ191" s="21"/>
      <c r="AK191" s="12"/>
      <c r="AL191" s="12"/>
    </row>
    <row r="192" spans="1:57" x14ac:dyDescent="0.25">
      <c r="R192" s="15"/>
      <c r="S192" s="15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1"/>
      <c r="AJ192" s="21"/>
    </row>
    <row r="193" spans="12:38" x14ac:dyDescent="0.25">
      <c r="R193" s="15"/>
      <c r="S193" s="15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1"/>
      <c r="AJ193" s="21"/>
    </row>
    <row r="194" spans="12:38" x14ac:dyDescent="0.25">
      <c r="R194" s="15"/>
      <c r="S194" s="15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1"/>
      <c r="AJ194" s="21"/>
    </row>
    <row r="195" spans="12:38" x14ac:dyDescent="0.25">
      <c r="L195"/>
      <c r="M195"/>
      <c r="N195"/>
      <c r="O195"/>
      <c r="P195"/>
      <c r="R195" s="15"/>
      <c r="S195" s="15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1"/>
      <c r="AJ216" s="21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1"/>
      <c r="AJ217" s="21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1"/>
      <c r="AJ218" s="21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ht="14.25" x14ac:dyDescent="0.2">
      <c r="L220"/>
      <c r="M220"/>
      <c r="N220"/>
      <c r="O220"/>
      <c r="P2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  <row r="221" spans="12:38" ht="14.25" x14ac:dyDescent="0.2">
      <c r="L221"/>
      <c r="M221"/>
      <c r="N221"/>
      <c r="O221"/>
      <c r="P2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/>
      <c r="AL221"/>
    </row>
    <row r="222" spans="12:38" ht="14.25" x14ac:dyDescent="0.2">
      <c r="L222"/>
      <c r="M222"/>
      <c r="N222"/>
      <c r="O222"/>
      <c r="P222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/>
      <c r="AL222"/>
    </row>
    <row r="223" spans="12:38" ht="14.25" x14ac:dyDescent="0.2">
      <c r="L223"/>
      <c r="M223"/>
      <c r="N223"/>
      <c r="O223"/>
      <c r="P223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/>
      <c r="AL223"/>
    </row>
  </sheetData>
  <sortState ref="X18:AS19">
    <sortCondition ref="X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2020-09-06T10:01:52Z</dcterms:modified>
</cp:coreProperties>
</file>