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11" i="1" l="1"/>
  <c r="N11" i="1" s="1"/>
  <c r="N15" i="1" s="1"/>
  <c r="M5" i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H11" i="1"/>
  <c r="H15" i="1" s="1"/>
  <c r="G11" i="1"/>
  <c r="G15" i="1" s="1"/>
  <c r="G18" i="1" s="1"/>
  <c r="F11" i="1"/>
  <c r="F15" i="1" s="1"/>
  <c r="E11" i="1"/>
  <c r="E15" i="1" s="1"/>
  <c r="E18" i="1" s="1"/>
  <c r="D12" i="1" l="1"/>
  <c r="O15" i="1"/>
  <c r="O18" i="1" s="1"/>
  <c r="F18" i="1"/>
  <c r="K18" i="1" s="1"/>
  <c r="K15" i="1"/>
  <c r="H18" i="1"/>
  <c r="L18" i="1" s="1"/>
  <c r="L15" i="1"/>
  <c r="I15" i="1"/>
  <c r="M15" i="1" l="1"/>
  <c r="I18" i="1"/>
  <c r="M18" i="1" s="1"/>
</calcChain>
</file>

<file path=xl/sharedStrings.xml><?xml version="1.0" encoding="utf-8"?>
<sst xmlns="http://schemas.openxmlformats.org/spreadsheetml/2006/main" count="105" uniqueCount="70">
  <si>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</si>
  <si>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</si>
  <si>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</si>
  <si>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</si>
  <si>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</si>
  <si>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</si>
  <si>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</si>
  <si>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</si>
  <si>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</si>
  <si>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</si>
  <si>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</si>
  <si>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</si>
  <si>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</si>
  <si>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</si>
  <si>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</si>
  <si>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</si>
  <si>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</si>
  <si>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</si>
  <si>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</si>
  <si>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</si>
  <si>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</si>
  <si>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</si>
  <si>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</si>
  <si>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</si>
  <si>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</si>
  <si>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</si>
  <si>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</si>
  <si>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</si>
  <si>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</si>
  <si>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</si>
  <si>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</si>
  <si>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</si>
  <si>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</si>
  <si>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</si>
  <si>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</si>
  <si>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KK-V = Kokemäen Kova-Väki  (1921)</t>
  </si>
  <si>
    <t>Nina Yli-Korpela</t>
  </si>
  <si>
    <t>10.</t>
  </si>
  <si>
    <t>KK-V</t>
  </si>
  <si>
    <t>----</t>
  </si>
  <si>
    <t>12.</t>
  </si>
  <si>
    <t>24.9.1971</t>
  </si>
  <si>
    <t>Turku-Pesis</t>
  </si>
  <si>
    <t>ykköspesis</t>
  </si>
  <si>
    <t>uusinta sarjapaikasta</t>
  </si>
  <si>
    <t xml:space="preserve"> </t>
  </si>
  <si>
    <t>ykkössarja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</si>
  <si>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</si>
  <si>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</si>
  <si>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</si>
  <si>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</si>
  <si>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</si>
  <si>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</si>
  <si>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</si>
  <si>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</si>
  <si>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</si>
  <si>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</si>
  <si>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</si>
  <si>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</si>
  <si>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</si>
  <si>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</si>
  <si>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</si>
  <si>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</si>
  <si>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</si>
  <si>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</si>
  <si>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</si>
  <si>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</si>
  <si>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18.06. 1988  Kerava</t>
  </si>
  <si>
    <t xml:space="preserve">  2-7</t>
  </si>
  <si>
    <t>Timo Nurmela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</si>
</sst>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49" fontId="2" fillId="8" borderId="15" xfId="0" applyNumberFormat="1" applyFont="1" applyFill="1" applyBorder="1" applyAlignment="1">
      <alignment horizontal="left"/>
    </xf>
    <xf numFmtId="165" fontId="2" fillId="8" borderId="15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49" fontId="2" fillId="8" borderId="15" xfId="0" applyNumberFormat="1" applyFont="1" applyFill="1" applyBorder="1" applyAlignment="1">
      <alignment horizontal="center"/>
    </xf>
    <xf numFmtId="165" fontId="2" fillId="8" borderId="15" xfId="0" applyNumberFormat="1" applyFont="1" applyFill="1" applyBorder="1" applyAlignment="1">
      <alignment horizontal="center"/>
    </xf>
    <xf numFmtId="0" fontId="2" fillId="8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1987</v>
      </c>
      <c r="C4" s="63"/>
      <c r="D4" s="64" t="s">
        <v>38</v>
      </c>
      <c r="E4" s="63"/>
      <c r="F4" s="65" t="s">
        <v>46</v>
      </c>
      <c r="G4" s="66"/>
      <c r="H4" s="67"/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1988</v>
      </c>
      <c r="C5" s="27" t="s">
        <v>37</v>
      </c>
      <c r="D5" s="29" t="s">
        <v>38</v>
      </c>
      <c r="E5" s="59">
        <v>11</v>
      </c>
      <c r="F5" s="27">
        <v>1</v>
      </c>
      <c r="G5" s="27">
        <v>10</v>
      </c>
      <c r="H5" s="27">
        <v>6</v>
      </c>
      <c r="I5" s="27">
        <v>42</v>
      </c>
      <c r="J5" s="27">
        <v>12</v>
      </c>
      <c r="K5" s="27">
        <v>11</v>
      </c>
      <c r="L5" s="27">
        <v>8</v>
      </c>
      <c r="M5" s="27">
        <f>PRODUCT(F5+G5)</f>
        <v>11</v>
      </c>
      <c r="N5" s="60" t="s">
        <v>39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3">
        <v>1989</v>
      </c>
      <c r="C6" s="63"/>
      <c r="D6" s="64" t="s">
        <v>38</v>
      </c>
      <c r="E6" s="63" t="s">
        <v>45</v>
      </c>
      <c r="F6" s="65" t="s">
        <v>46</v>
      </c>
      <c r="G6" s="66"/>
      <c r="H6" s="67"/>
      <c r="I6" s="63"/>
      <c r="J6" s="63"/>
      <c r="K6" s="63"/>
      <c r="L6" s="63"/>
      <c r="M6" s="63"/>
      <c r="N6" s="6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3">
        <v>1990</v>
      </c>
      <c r="C7" s="63"/>
      <c r="D7" s="64" t="s">
        <v>38</v>
      </c>
      <c r="E7" s="63" t="s">
        <v>45</v>
      </c>
      <c r="F7" s="65" t="s">
        <v>46</v>
      </c>
      <c r="G7" s="66"/>
      <c r="H7" s="67"/>
      <c r="I7" s="63"/>
      <c r="J7" s="63"/>
      <c r="K7" s="63"/>
      <c r="L7" s="63"/>
      <c r="M7" s="63"/>
      <c r="N7" s="6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40</v>
      </c>
      <c r="D8" s="29" t="s">
        <v>38</v>
      </c>
      <c r="E8" s="59">
        <v>22</v>
      </c>
      <c r="F8" s="27">
        <v>1</v>
      </c>
      <c r="G8" s="27">
        <v>10</v>
      </c>
      <c r="H8" s="27">
        <v>6</v>
      </c>
      <c r="I8" s="27">
        <v>55</v>
      </c>
      <c r="J8" s="27">
        <v>12</v>
      </c>
      <c r="K8" s="27">
        <v>17</v>
      </c>
      <c r="L8" s="27">
        <v>15</v>
      </c>
      <c r="M8" s="27">
        <f>SUM(F8+G8)</f>
        <v>11</v>
      </c>
      <c r="N8" s="61">
        <v>0.437</v>
      </c>
      <c r="O8" s="37">
        <f>PRODUCT(I8/N8)</f>
        <v>125.85812356979405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2" t="s">
        <v>44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3">
        <v>1992</v>
      </c>
      <c r="C9" s="63"/>
      <c r="D9" s="64" t="s">
        <v>42</v>
      </c>
      <c r="E9" s="63"/>
      <c r="F9" s="65" t="s">
        <v>43</v>
      </c>
      <c r="G9" s="66"/>
      <c r="H9" s="67"/>
      <c r="I9" s="63"/>
      <c r="J9" s="63"/>
      <c r="K9" s="63"/>
      <c r="L9" s="63"/>
      <c r="M9" s="63"/>
      <c r="N9" s="68"/>
      <c r="O9" s="37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3">
        <v>1993</v>
      </c>
      <c r="C10" s="63"/>
      <c r="D10" s="64" t="s">
        <v>38</v>
      </c>
      <c r="E10" s="63"/>
      <c r="F10" s="65" t="s">
        <v>43</v>
      </c>
      <c r="G10" s="66"/>
      <c r="H10" s="67"/>
      <c r="I10" s="63"/>
      <c r="J10" s="63"/>
      <c r="K10" s="63"/>
      <c r="L10" s="63"/>
      <c r="M10" s="63"/>
      <c r="N10" s="6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SUM(E5:E9)</f>
        <v>33</v>
      </c>
      <c r="F11" s="19">
        <f t="shared" si="0"/>
        <v>2</v>
      </c>
      <c r="G11" s="19">
        <f t="shared" si="0"/>
        <v>20</v>
      </c>
      <c r="H11" s="19">
        <f t="shared" si="0"/>
        <v>12</v>
      </c>
      <c r="I11" s="19">
        <f t="shared" si="0"/>
        <v>97</v>
      </c>
      <c r="J11" s="19">
        <f t="shared" si="0"/>
        <v>24</v>
      </c>
      <c r="K11" s="19">
        <f t="shared" si="0"/>
        <v>28</v>
      </c>
      <c r="L11" s="19">
        <f t="shared" si="0"/>
        <v>23</v>
      </c>
      <c r="M11" s="19">
        <f t="shared" si="0"/>
        <v>22</v>
      </c>
      <c r="N11" s="31">
        <f>PRODUCT(55/O11)</f>
        <v>0.437</v>
      </c>
      <c r="O11" s="32">
        <f t="shared" ref="O11:AE11" si="1">SUM(O5:O9)</f>
        <v>125.85812356979405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70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47</v>
      </c>
      <c r="Q14" s="13"/>
      <c r="R14" s="13"/>
      <c r="S14" s="13"/>
      <c r="T14" s="69"/>
      <c r="U14" s="69"/>
      <c r="V14" s="69"/>
      <c r="W14" s="69"/>
      <c r="X14" s="69"/>
      <c r="Y14" s="13"/>
      <c r="Z14" s="13"/>
      <c r="AA14" s="13"/>
      <c r="AB14" s="13"/>
      <c r="AC14" s="13"/>
      <c r="AD14" s="13"/>
      <c r="AE14" s="13"/>
      <c r="AF14" s="7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33</v>
      </c>
      <c r="F15" s="27">
        <f>PRODUCT(F11)</f>
        <v>2</v>
      </c>
      <c r="G15" s="27">
        <f>PRODUCT(G11)</f>
        <v>20</v>
      </c>
      <c r="H15" s="27">
        <f>PRODUCT(H11)</f>
        <v>12</v>
      </c>
      <c r="I15" s="27">
        <f>PRODUCT(I11)</f>
        <v>97</v>
      </c>
      <c r="J15" s="1"/>
      <c r="K15" s="43">
        <f>PRODUCT((F15+G15)/E15)</f>
        <v>0.66666666666666663</v>
      </c>
      <c r="L15" s="43">
        <f>PRODUCT(H15/E15)</f>
        <v>0.36363636363636365</v>
      </c>
      <c r="M15" s="43">
        <f>PRODUCT(I15/E15)</f>
        <v>2.9393939393939394</v>
      </c>
      <c r="N15" s="30">
        <f>PRODUCT(N11)</f>
        <v>0.437</v>
      </c>
      <c r="O15" s="25">
        <f>PRODUCT(O11)</f>
        <v>125.85812356979405</v>
      </c>
      <c r="P15" s="71" t="s">
        <v>48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6" t="s">
        <v>49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/>
      <c r="AE16" s="79"/>
      <c r="AF16" s="8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6" t="s">
        <v>50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/>
      <c r="AE17" s="79"/>
      <c r="AF17" s="8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33</v>
      </c>
      <c r="F18" s="19">
        <f>SUM(F15:F17)</f>
        <v>2</v>
      </c>
      <c r="G18" s="19">
        <f>SUM(G15:G17)</f>
        <v>20</v>
      </c>
      <c r="H18" s="19">
        <f>SUM(H15:H17)</f>
        <v>12</v>
      </c>
      <c r="I18" s="19">
        <f>SUM(I15:I17)</f>
        <v>97</v>
      </c>
      <c r="J18" s="1"/>
      <c r="K18" s="55">
        <f>PRODUCT((F18+G18)/E18)</f>
        <v>0.66666666666666663</v>
      </c>
      <c r="L18" s="55">
        <f>PRODUCT(H18/E18)</f>
        <v>0.36363636363636365</v>
      </c>
      <c r="M18" s="55">
        <f>PRODUCT(I18/E18)</f>
        <v>2.9393939393939394</v>
      </c>
      <c r="N18" s="31">
        <v>0.437</v>
      </c>
      <c r="O18" s="25">
        <f>SUM(O15:O17)</f>
        <v>125.85812356979405</v>
      </c>
      <c r="P18" s="81" t="s">
        <v>51</v>
      </c>
      <c r="Q18" s="82"/>
      <c r="R18" s="82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4"/>
      <c r="AE18" s="84"/>
      <c r="AF18" s="8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6" t="s">
        <v>52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7"/>
      <c r="Y1" s="89"/>
      <c r="Z1" s="89"/>
      <c r="AA1" s="89"/>
      <c r="AB1" s="89"/>
      <c r="AC1" s="89"/>
      <c r="AD1" s="89"/>
    </row>
    <row r="2" spans="1:30" x14ac:dyDescent="0.25">
      <c r="A2" s="9"/>
      <c r="B2" s="104" t="s">
        <v>36</v>
      </c>
      <c r="C2" s="105" t="s">
        <v>41</v>
      </c>
      <c r="D2" s="106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1" t="s">
        <v>53</v>
      </c>
      <c r="C3" s="23" t="s">
        <v>54</v>
      </c>
      <c r="D3" s="92" t="s">
        <v>55</v>
      </c>
      <c r="E3" s="93" t="s">
        <v>1</v>
      </c>
      <c r="F3" s="25"/>
      <c r="G3" s="94" t="s">
        <v>56</v>
      </c>
      <c r="H3" s="95" t="s">
        <v>57</v>
      </c>
      <c r="I3" s="95" t="s">
        <v>31</v>
      </c>
      <c r="J3" s="18" t="s">
        <v>58</v>
      </c>
      <c r="K3" s="96" t="s">
        <v>59</v>
      </c>
      <c r="L3" s="96" t="s">
        <v>60</v>
      </c>
      <c r="M3" s="94" t="s">
        <v>61</v>
      </c>
      <c r="N3" s="94" t="s">
        <v>30</v>
      </c>
      <c r="O3" s="95" t="s">
        <v>62</v>
      </c>
      <c r="P3" s="94" t="s">
        <v>57</v>
      </c>
      <c r="Q3" s="94" t="s">
        <v>3</v>
      </c>
      <c r="R3" s="94">
        <v>1</v>
      </c>
      <c r="S3" s="94">
        <v>2</v>
      </c>
      <c r="T3" s="94">
        <v>3</v>
      </c>
      <c r="U3" s="94" t="s">
        <v>63</v>
      </c>
      <c r="V3" s="18" t="s">
        <v>21</v>
      </c>
      <c r="W3" s="17" t="s">
        <v>64</v>
      </c>
      <c r="X3" s="17" t="s">
        <v>65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67</v>
      </c>
      <c r="C4" s="109" t="s">
        <v>68</v>
      </c>
      <c r="D4" s="108" t="s">
        <v>66</v>
      </c>
      <c r="E4" s="110"/>
      <c r="F4" s="107"/>
      <c r="G4" s="111">
        <v>1</v>
      </c>
      <c r="H4" s="111"/>
      <c r="I4" s="111"/>
      <c r="J4" s="111"/>
      <c r="K4" s="111"/>
      <c r="L4" s="111"/>
      <c r="M4" s="111">
        <v>1</v>
      </c>
      <c r="N4" s="111"/>
      <c r="O4" s="111">
        <v>1</v>
      </c>
      <c r="P4" s="111"/>
      <c r="Q4" s="112"/>
      <c r="R4" s="112"/>
      <c r="S4" s="112"/>
      <c r="T4" s="112"/>
      <c r="U4" s="112"/>
      <c r="V4" s="113"/>
      <c r="W4" s="114" t="s">
        <v>69</v>
      </c>
      <c r="X4" s="111">
        <v>160</v>
      </c>
      <c r="Y4" s="89"/>
      <c r="Z4" s="89"/>
      <c r="AA4" s="89"/>
      <c r="AB4" s="89"/>
      <c r="AC4" s="89"/>
      <c r="AD4" s="89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9"/>
      <c r="Z5" s="89"/>
      <c r="AA5" s="89"/>
      <c r="AB5" s="89"/>
      <c r="AC5" s="89"/>
      <c r="AD5" s="89"/>
    </row>
    <row r="6" spans="1:30" x14ac:dyDescent="0.25">
      <c r="A6" s="24"/>
      <c r="B6" s="97"/>
      <c r="C6" s="1"/>
      <c r="D6" s="97"/>
      <c r="E6" s="9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7"/>
      <c r="C7" s="1"/>
      <c r="D7" s="97"/>
      <c r="E7" s="9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2019-02-16T14:23:54Z</dcterms:modified>
</cp:coreProperties>
</file>